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75" windowWidth="23250" windowHeight="1269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R80" i="2" l="1"/>
  <c r="R66" i="2" l="1"/>
  <c r="Q155" i="2"/>
  <c r="R140" i="2" l="1"/>
  <c r="Q140" i="2"/>
  <c r="Q187" i="2" l="1"/>
  <c r="Q98" i="2" l="1"/>
  <c r="P189" i="2" l="1"/>
  <c r="O189" i="2"/>
  <c r="N189" i="2"/>
  <c r="M189" i="2"/>
  <c r="L189" i="2"/>
  <c r="K189" i="2"/>
  <c r="J189" i="2"/>
  <c r="I189" i="2"/>
  <c r="P188" i="2"/>
  <c r="O188" i="2"/>
  <c r="N188" i="2"/>
  <c r="M188" i="2"/>
  <c r="L188" i="2"/>
  <c r="K188" i="2"/>
  <c r="J188" i="2"/>
  <c r="I188" i="2"/>
  <c r="P186" i="2"/>
  <c r="O186" i="2"/>
  <c r="N186" i="2"/>
  <c r="M186" i="2"/>
  <c r="L186" i="2"/>
  <c r="K186" i="2"/>
  <c r="J186" i="2"/>
  <c r="I186" i="2"/>
  <c r="P180" i="2"/>
  <c r="O180" i="2"/>
  <c r="N180" i="2"/>
  <c r="M180" i="2"/>
  <c r="L180" i="2"/>
  <c r="K180" i="2"/>
  <c r="J180" i="2"/>
  <c r="I180" i="2"/>
  <c r="P179" i="2"/>
  <c r="O179" i="2"/>
  <c r="N179" i="2"/>
  <c r="N178" i="2" s="1"/>
  <c r="N27" i="2" s="1"/>
  <c r="M179" i="2"/>
  <c r="L179" i="2"/>
  <c r="K179" i="2"/>
  <c r="J179" i="2"/>
  <c r="I179" i="2"/>
  <c r="P178" i="2"/>
  <c r="O178" i="2"/>
  <c r="M178" i="2"/>
  <c r="L178" i="2"/>
  <c r="K178" i="2"/>
  <c r="J178" i="2"/>
  <c r="J27" i="2" s="1"/>
  <c r="I178" i="2"/>
  <c r="P176" i="2"/>
  <c r="O176" i="2"/>
  <c r="N176" i="2"/>
  <c r="N26" i="2" s="1"/>
  <c r="M176" i="2"/>
  <c r="L176" i="2"/>
  <c r="K176" i="2"/>
  <c r="J176" i="2"/>
  <c r="J26" i="2" s="1"/>
  <c r="I176" i="2"/>
  <c r="P173" i="2"/>
  <c r="O173" i="2"/>
  <c r="N173" i="2"/>
  <c r="M173" i="2"/>
  <c r="L173" i="2"/>
  <c r="K173" i="2"/>
  <c r="J173" i="2"/>
  <c r="I173" i="2"/>
  <c r="P170" i="2"/>
  <c r="O170" i="2"/>
  <c r="N170" i="2"/>
  <c r="M170" i="2"/>
  <c r="L170" i="2"/>
  <c r="K170" i="2"/>
  <c r="J170" i="2"/>
  <c r="I170" i="2"/>
  <c r="P169" i="2"/>
  <c r="O169" i="2"/>
  <c r="N169" i="2"/>
  <c r="M169" i="2"/>
  <c r="L169" i="2"/>
  <c r="K169" i="2"/>
  <c r="J169" i="2"/>
  <c r="I169" i="2"/>
  <c r="P167" i="2"/>
  <c r="O167" i="2"/>
  <c r="N167" i="2"/>
  <c r="M167" i="2"/>
  <c r="L167" i="2"/>
  <c r="K167" i="2"/>
  <c r="J167" i="2"/>
  <c r="I167" i="2"/>
  <c r="P163" i="2"/>
  <c r="O163" i="2"/>
  <c r="O162" i="2" s="1"/>
  <c r="O161" i="2" s="1"/>
  <c r="O25" i="2" s="1"/>
  <c r="N163" i="2"/>
  <c r="M163" i="2"/>
  <c r="L163" i="2"/>
  <c r="K163" i="2"/>
  <c r="K162" i="2" s="1"/>
  <c r="K161" i="2" s="1"/>
  <c r="K25" i="2" s="1"/>
  <c r="J163" i="2"/>
  <c r="J20" i="2" s="1"/>
  <c r="I163" i="2"/>
  <c r="P162" i="2"/>
  <c r="N162" i="2"/>
  <c r="M162" i="2"/>
  <c r="L162" i="2"/>
  <c r="J162" i="2"/>
  <c r="I162" i="2"/>
  <c r="P161" i="2"/>
  <c r="N161" i="2"/>
  <c r="N25" i="2" s="1"/>
  <c r="M161" i="2"/>
  <c r="L161" i="2"/>
  <c r="J161" i="2"/>
  <c r="J25" i="2" s="1"/>
  <c r="I161" i="2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N24" i="2" s="1"/>
  <c r="M156" i="2"/>
  <c r="L156" i="2"/>
  <c r="K156" i="2"/>
  <c r="J156" i="2"/>
  <c r="J24" i="2" s="1"/>
  <c r="I156" i="2"/>
  <c r="P154" i="2"/>
  <c r="O154" i="2"/>
  <c r="N154" i="2"/>
  <c r="N153" i="2" s="1"/>
  <c r="N149" i="2" s="1"/>
  <c r="M154" i="2"/>
  <c r="L154" i="2"/>
  <c r="K154" i="2"/>
  <c r="J154" i="2"/>
  <c r="J21" i="2" s="1"/>
  <c r="I154" i="2"/>
  <c r="P153" i="2"/>
  <c r="O153" i="2"/>
  <c r="M153" i="2"/>
  <c r="L153" i="2"/>
  <c r="K153" i="2"/>
  <c r="J153" i="2"/>
  <c r="I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I150" i="2"/>
  <c r="P149" i="2"/>
  <c r="O149" i="2"/>
  <c r="M149" i="2"/>
  <c r="L149" i="2"/>
  <c r="K149" i="2"/>
  <c r="J149" i="2"/>
  <c r="I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M127" i="2" s="1"/>
  <c r="L145" i="2"/>
  <c r="K145" i="2"/>
  <c r="J145" i="2"/>
  <c r="I145" i="2"/>
  <c r="I127" i="2" s="1"/>
  <c r="P141" i="2"/>
  <c r="O141" i="2"/>
  <c r="N141" i="2"/>
  <c r="M141" i="2"/>
  <c r="L141" i="2"/>
  <c r="K141" i="2"/>
  <c r="K138" i="2" s="1"/>
  <c r="K127" i="2" s="1"/>
  <c r="J141" i="2"/>
  <c r="J138" i="2" s="1"/>
  <c r="J127" i="2" s="1"/>
  <c r="J62" i="2" s="1"/>
  <c r="J23" i="2" s="1"/>
  <c r="J19" i="2" s="1"/>
  <c r="J28" i="2" s="1"/>
  <c r="I141" i="2"/>
  <c r="P139" i="2"/>
  <c r="P20" i="2" s="1"/>
  <c r="O139" i="2"/>
  <c r="N139" i="2"/>
  <c r="M139" i="2"/>
  <c r="L139" i="2"/>
  <c r="K139" i="2"/>
  <c r="J139" i="2"/>
  <c r="I139" i="2"/>
  <c r="M138" i="2"/>
  <c r="I138" i="2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5" i="2"/>
  <c r="O125" i="2"/>
  <c r="N125" i="2"/>
  <c r="M125" i="2"/>
  <c r="L125" i="2"/>
  <c r="K125" i="2"/>
  <c r="J125" i="2"/>
  <c r="I125" i="2"/>
  <c r="P102" i="2"/>
  <c r="O102" i="2"/>
  <c r="N102" i="2"/>
  <c r="M102" i="2"/>
  <c r="M21" i="2" s="1"/>
  <c r="L102" i="2"/>
  <c r="K102" i="2"/>
  <c r="J102" i="2"/>
  <c r="I102" i="2"/>
  <c r="P95" i="2"/>
  <c r="O95" i="2"/>
  <c r="N95" i="2"/>
  <c r="N94" i="2" s="1"/>
  <c r="N93" i="2" s="1"/>
  <c r="M95" i="2"/>
  <c r="M20" i="2" s="1"/>
  <c r="L95" i="2"/>
  <c r="K95" i="2"/>
  <c r="J95" i="2"/>
  <c r="I95" i="2"/>
  <c r="P94" i="2"/>
  <c r="O94" i="2"/>
  <c r="O93" i="2" s="1"/>
  <c r="L94" i="2"/>
  <c r="K94" i="2"/>
  <c r="J94" i="2"/>
  <c r="I94" i="2"/>
  <c r="P93" i="2"/>
  <c r="L93" i="2"/>
  <c r="K93" i="2"/>
  <c r="J93" i="2"/>
  <c r="I93" i="2"/>
  <c r="P85" i="2"/>
  <c r="O85" i="2"/>
  <c r="N85" i="2"/>
  <c r="M85" i="2"/>
  <c r="L85" i="2"/>
  <c r="K85" i="2"/>
  <c r="J85" i="2"/>
  <c r="I85" i="2"/>
  <c r="I21" i="2" s="1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K63" i="2" s="1"/>
  <c r="J68" i="2"/>
  <c r="P65" i="2"/>
  <c r="O65" i="2"/>
  <c r="N65" i="2"/>
  <c r="M65" i="2"/>
  <c r="M64" i="2" s="1"/>
  <c r="M63" i="2" s="1"/>
  <c r="L65" i="2"/>
  <c r="K65" i="2"/>
  <c r="J65" i="2"/>
  <c r="I65" i="2"/>
  <c r="P64" i="2"/>
  <c r="O64" i="2"/>
  <c r="N64" i="2"/>
  <c r="L64" i="2"/>
  <c r="K64" i="2"/>
  <c r="J64" i="2"/>
  <c r="I64" i="2"/>
  <c r="P63" i="2"/>
  <c r="O63" i="2"/>
  <c r="L63" i="2"/>
  <c r="J63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M50" i="2" s="1"/>
  <c r="M42" i="2" s="1"/>
  <c r="M29" i="2" s="1"/>
  <c r="M22" i="2" s="1"/>
  <c r="L51" i="2"/>
  <c r="K51" i="2"/>
  <c r="J51" i="2"/>
  <c r="I51" i="2"/>
  <c r="P50" i="2"/>
  <c r="O50" i="2"/>
  <c r="N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L29" i="2"/>
  <c r="K29" i="2"/>
  <c r="J29" i="2"/>
  <c r="I29" i="2"/>
  <c r="P27" i="2"/>
  <c r="O27" i="2"/>
  <c r="M27" i="2"/>
  <c r="L27" i="2"/>
  <c r="K27" i="2"/>
  <c r="I27" i="2"/>
  <c r="P26" i="2"/>
  <c r="O26" i="2"/>
  <c r="M26" i="2"/>
  <c r="L26" i="2"/>
  <c r="K26" i="2"/>
  <c r="I26" i="2"/>
  <c r="P25" i="2"/>
  <c r="M25" i="2"/>
  <c r="L25" i="2"/>
  <c r="I25" i="2"/>
  <c r="P24" i="2"/>
  <c r="O24" i="2"/>
  <c r="M24" i="2"/>
  <c r="L24" i="2"/>
  <c r="K24" i="2"/>
  <c r="I24" i="2"/>
  <c r="P22" i="2"/>
  <c r="O22" i="2"/>
  <c r="N22" i="2"/>
  <c r="L22" i="2"/>
  <c r="K22" i="2"/>
  <c r="J22" i="2"/>
  <c r="I22" i="2"/>
  <c r="P21" i="2"/>
  <c r="L20" i="2"/>
  <c r="K20" i="2"/>
  <c r="I20" i="2"/>
  <c r="N63" i="2" l="1"/>
  <c r="O20" i="2"/>
  <c r="K62" i="2"/>
  <c r="K23" i="2" s="1"/>
  <c r="K19" i="2" s="1"/>
  <c r="K28" i="2" s="1"/>
  <c r="I68" i="2"/>
  <c r="I63" i="2" s="1"/>
  <c r="I62" i="2" s="1"/>
  <c r="I23" i="2" s="1"/>
  <c r="I19" i="2" s="1"/>
  <c r="I28" i="2" s="1"/>
  <c r="M94" i="2"/>
  <c r="M93" i="2" s="1"/>
  <c r="M62" i="2" s="1"/>
  <c r="M23" i="2" s="1"/>
  <c r="M19" i="2" s="1"/>
  <c r="M28" i="2" s="1"/>
  <c r="O138" i="2"/>
  <c r="O127" i="2" s="1"/>
  <c r="O62" i="2" s="1"/>
  <c r="O23" i="2" s="1"/>
  <c r="O19" i="2" s="1"/>
  <c r="O28" i="2" s="1"/>
  <c r="P138" i="2"/>
  <c r="P127" i="2" s="1"/>
  <c r="P62" i="2" s="1"/>
  <c r="P23" i="2" s="1"/>
  <c r="P19" i="2" s="1"/>
  <c r="P28" i="2" s="1"/>
  <c r="N138" i="2"/>
  <c r="N127" i="2" s="1"/>
  <c r="N62" i="2" s="1"/>
  <c r="N23" i="2" s="1"/>
  <c r="N19" i="2" s="1"/>
  <c r="N28" i="2" s="1"/>
  <c r="N20" i="2"/>
  <c r="N21" i="2"/>
  <c r="L138" i="2"/>
  <c r="L127" i="2" s="1"/>
  <c r="L62" i="2" s="1"/>
  <c r="L23" i="2" s="1"/>
  <c r="L19" i="2" s="1"/>
  <c r="L28" i="2" s="1"/>
  <c r="L21" i="2"/>
  <c r="K21" i="2"/>
  <c r="O21" i="2"/>
  <c r="G184" i="2"/>
  <c r="R53" i="2" l="1"/>
  <c r="S53" i="2" s="1"/>
  <c r="Q132" i="2"/>
  <c r="R36" i="2"/>
  <c r="Q39" i="2"/>
  <c r="Q38" i="2" s="1"/>
  <c r="Q37" i="2" s="1"/>
  <c r="Q41" i="2"/>
  <c r="Q40" i="2" s="1"/>
  <c r="Q47" i="2"/>
  <c r="Q46" i="2" s="1"/>
  <c r="R47" i="2"/>
  <c r="S47" i="2" s="1"/>
  <c r="Q52" i="2"/>
  <c r="Q51" i="2" s="1"/>
  <c r="R54" i="2"/>
  <c r="S54" i="2"/>
  <c r="R61" i="2"/>
  <c r="R71" i="2"/>
  <c r="S71" i="2" s="1"/>
  <c r="Q75" i="2"/>
  <c r="Q82" i="2"/>
  <c r="Q83" i="2"/>
  <c r="Q106" i="2"/>
  <c r="R107" i="2"/>
  <c r="S107" i="2"/>
  <c r="Q110" i="2"/>
  <c r="R111" i="2"/>
  <c r="S111" i="2"/>
  <c r="R114" i="2"/>
  <c r="S114" i="2"/>
  <c r="Q116" i="2"/>
  <c r="Q117" i="2"/>
  <c r="R117" i="2"/>
  <c r="S117" i="2" s="1"/>
  <c r="Q120" i="2"/>
  <c r="R120" i="2"/>
  <c r="S120" i="2" s="1"/>
  <c r="Q122" i="2"/>
  <c r="R123" i="2"/>
  <c r="S123" i="2" s="1"/>
  <c r="Q129" i="2"/>
  <c r="Q128" i="2" s="1"/>
  <c r="R135" i="2"/>
  <c r="S135" i="2" s="1"/>
  <c r="Q160" i="2"/>
  <c r="Q159" i="2" s="1"/>
  <c r="R165" i="2"/>
  <c r="S165" i="2" s="1"/>
  <c r="Q166" i="2"/>
  <c r="Q172" i="2"/>
  <c r="Q175" i="2"/>
  <c r="Q183" i="2"/>
  <c r="Q184" i="2"/>
  <c r="H170" i="2"/>
  <c r="H159" i="2"/>
  <c r="G136" i="2"/>
  <c r="H130" i="2"/>
  <c r="G128" i="2"/>
  <c r="G58" i="2"/>
  <c r="G57" i="2" s="1"/>
  <c r="H55" i="2"/>
  <c r="G53" i="2"/>
  <c r="H51" i="2"/>
  <c r="G48" i="2"/>
  <c r="H46" i="2"/>
  <c r="G40" i="2"/>
  <c r="H40" i="2"/>
  <c r="G35" i="2"/>
  <c r="H35" i="2"/>
  <c r="H26" i="2"/>
  <c r="H31" i="2"/>
  <c r="G32" i="2"/>
  <c r="G31" i="2" s="1"/>
  <c r="H32" i="2"/>
  <c r="Q32" i="2" s="1"/>
  <c r="Q31" i="2" s="1"/>
  <c r="G34" i="2"/>
  <c r="G33" i="2" s="1"/>
  <c r="H34" i="2"/>
  <c r="H33" i="2" s="1"/>
  <c r="G36" i="2"/>
  <c r="H36" i="2"/>
  <c r="Q36" i="2" s="1"/>
  <c r="Q35" i="2" s="1"/>
  <c r="G39" i="2"/>
  <c r="G38" i="2" s="1"/>
  <c r="G37" i="2" s="1"/>
  <c r="H39" i="2"/>
  <c r="G41" i="2"/>
  <c r="R41" i="2" s="1"/>
  <c r="H41" i="2"/>
  <c r="G45" i="2"/>
  <c r="G44" i="2" s="1"/>
  <c r="G43" i="2" s="1"/>
  <c r="H45" i="2"/>
  <c r="G47" i="2"/>
  <c r="G46" i="2" s="1"/>
  <c r="H47" i="2"/>
  <c r="G49" i="2"/>
  <c r="H49" i="2"/>
  <c r="G52" i="2"/>
  <c r="G51" i="2" s="1"/>
  <c r="H52" i="2"/>
  <c r="R52" i="2" s="1"/>
  <c r="G54" i="2"/>
  <c r="H54" i="2"/>
  <c r="G56" i="2"/>
  <c r="G55" i="2" s="1"/>
  <c r="H56" i="2"/>
  <c r="Q56" i="2" s="1"/>
  <c r="Q55" i="2" s="1"/>
  <c r="G59" i="2"/>
  <c r="H59" i="2"/>
  <c r="H58" i="2" s="1"/>
  <c r="G61" i="2"/>
  <c r="G60" i="2" s="1"/>
  <c r="H61" i="2"/>
  <c r="Q61" i="2" s="1"/>
  <c r="Q60" i="2" s="1"/>
  <c r="G66" i="2"/>
  <c r="H66" i="2"/>
  <c r="G67" i="2"/>
  <c r="H67" i="2"/>
  <c r="G70" i="2"/>
  <c r="H70" i="2"/>
  <c r="Q70" i="2" s="1"/>
  <c r="G71" i="2"/>
  <c r="H71" i="2"/>
  <c r="Q71" i="2" s="1"/>
  <c r="G72" i="2"/>
  <c r="H72" i="2"/>
  <c r="Q72" i="2" s="1"/>
  <c r="G73" i="2"/>
  <c r="H73" i="2"/>
  <c r="Q73" i="2" s="1"/>
  <c r="G74" i="2"/>
  <c r="H74" i="2"/>
  <c r="R74" i="2" s="1"/>
  <c r="S74" i="2" s="1"/>
  <c r="G75" i="2"/>
  <c r="H75" i="2"/>
  <c r="G76" i="2"/>
  <c r="H76" i="2"/>
  <c r="Q76" i="2" s="1"/>
  <c r="G77" i="2"/>
  <c r="R77" i="2" s="1"/>
  <c r="S77" i="2" s="1"/>
  <c r="H77" i="2"/>
  <c r="Q77" i="2" s="1"/>
  <c r="G78" i="2"/>
  <c r="H78" i="2"/>
  <c r="Q78" i="2" s="1"/>
  <c r="G79" i="2"/>
  <c r="H79" i="2"/>
  <c r="Q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Q86" i="2" s="1"/>
  <c r="G87" i="2"/>
  <c r="H87" i="2"/>
  <c r="G88" i="2"/>
  <c r="H88" i="2"/>
  <c r="G89" i="2"/>
  <c r="H89" i="2"/>
  <c r="G90" i="2"/>
  <c r="H90" i="2"/>
  <c r="G91" i="2"/>
  <c r="H91" i="2"/>
  <c r="G92" i="2"/>
  <c r="H92" i="2"/>
  <c r="G96" i="2"/>
  <c r="H96" i="2"/>
  <c r="H98" i="2"/>
  <c r="H100" i="2"/>
  <c r="Q100" i="2" s="1"/>
  <c r="G103" i="2"/>
  <c r="H103" i="2"/>
  <c r="G104" i="2"/>
  <c r="H104" i="2"/>
  <c r="G105" i="2"/>
  <c r="H105" i="2"/>
  <c r="G106" i="2"/>
  <c r="R106" i="2" s="1"/>
  <c r="S106" i="2" s="1"/>
  <c r="H106" i="2"/>
  <c r="G107" i="2"/>
  <c r="H107" i="2"/>
  <c r="Q107" i="2" s="1"/>
  <c r="G108" i="2"/>
  <c r="R108" i="2" s="1"/>
  <c r="S108" i="2" s="1"/>
  <c r="H108" i="2"/>
  <c r="Q108" i="2" s="1"/>
  <c r="G109" i="2"/>
  <c r="H109" i="2"/>
  <c r="G110" i="2"/>
  <c r="R110" i="2" s="1"/>
  <c r="S110" i="2" s="1"/>
  <c r="H110" i="2"/>
  <c r="G111" i="2"/>
  <c r="H111" i="2"/>
  <c r="Q111" i="2" s="1"/>
  <c r="G112" i="2"/>
  <c r="H112" i="2"/>
  <c r="Q112" i="2" s="1"/>
  <c r="G113" i="2"/>
  <c r="H113" i="2"/>
  <c r="R113" i="2" s="1"/>
  <c r="S113" i="2" s="1"/>
  <c r="G114" i="2"/>
  <c r="H114" i="2"/>
  <c r="Q114" i="2" s="1"/>
  <c r="G115" i="2"/>
  <c r="H115" i="2"/>
  <c r="G116" i="2"/>
  <c r="H116" i="2"/>
  <c r="R116" i="2" s="1"/>
  <c r="S116" i="2" s="1"/>
  <c r="G117" i="2"/>
  <c r="H117" i="2"/>
  <c r="G118" i="2"/>
  <c r="H118" i="2"/>
  <c r="Q118" i="2" s="1"/>
  <c r="G119" i="2"/>
  <c r="H119" i="2"/>
  <c r="R119" i="2" s="1"/>
  <c r="S119" i="2" s="1"/>
  <c r="G120" i="2"/>
  <c r="H120" i="2"/>
  <c r="G121" i="2"/>
  <c r="H121" i="2"/>
  <c r="Q121" i="2" s="1"/>
  <c r="G122" i="2"/>
  <c r="H122" i="2"/>
  <c r="R122" i="2" s="1"/>
  <c r="S122" i="2" s="1"/>
  <c r="G123" i="2"/>
  <c r="H123" i="2"/>
  <c r="Q123" i="2" s="1"/>
  <c r="G124" i="2"/>
  <c r="R124" i="2" s="1"/>
  <c r="S124" i="2" s="1"/>
  <c r="H124" i="2"/>
  <c r="Q124" i="2" s="1"/>
  <c r="G126" i="2"/>
  <c r="G125" i="2" s="1"/>
  <c r="H126" i="2"/>
  <c r="G129" i="2"/>
  <c r="H129" i="2"/>
  <c r="R129" i="2" s="1"/>
  <c r="G131" i="2"/>
  <c r="G130" i="2" s="1"/>
  <c r="H131" i="2"/>
  <c r="Q131" i="2" s="1"/>
  <c r="Q130" i="2" s="1"/>
  <c r="G133" i="2"/>
  <c r="G132" i="2" s="1"/>
  <c r="H133" i="2"/>
  <c r="Q133" i="2" s="1"/>
  <c r="G135" i="2"/>
  <c r="G134" i="2" s="1"/>
  <c r="H135" i="2"/>
  <c r="H134" i="2" s="1"/>
  <c r="G137" i="2"/>
  <c r="R137" i="2" s="1"/>
  <c r="H137" i="2"/>
  <c r="H136" i="2" s="1"/>
  <c r="G140" i="2"/>
  <c r="H140" i="2"/>
  <c r="G142" i="2"/>
  <c r="H142" i="2"/>
  <c r="G143" i="2"/>
  <c r="R143" i="2" s="1"/>
  <c r="S143" i="2" s="1"/>
  <c r="H143" i="2"/>
  <c r="Q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G158" i="2"/>
  <c r="G157" i="2" s="1"/>
  <c r="H158" i="2"/>
  <c r="G160" i="2"/>
  <c r="G159" i="2" s="1"/>
  <c r="H160" i="2"/>
  <c r="R160" i="2" s="1"/>
  <c r="G164" i="2"/>
  <c r="G163" i="2" s="1"/>
  <c r="H164" i="2"/>
  <c r="G165" i="2"/>
  <c r="H165" i="2"/>
  <c r="Q165" i="2" s="1"/>
  <c r="G166" i="2"/>
  <c r="H166" i="2"/>
  <c r="R166" i="2" s="1"/>
  <c r="S166" i="2" s="1"/>
  <c r="G168" i="2"/>
  <c r="H168" i="2"/>
  <c r="H167" i="2" s="1"/>
  <c r="G171" i="2"/>
  <c r="H171" i="2"/>
  <c r="Q171" i="2" s="1"/>
  <c r="Q170" i="2" s="1"/>
  <c r="G172" i="2"/>
  <c r="H172" i="2"/>
  <c r="R172" i="2" s="1"/>
  <c r="S172" i="2" s="1"/>
  <c r="G174" i="2"/>
  <c r="H174" i="2"/>
  <c r="Q174" i="2" s="1"/>
  <c r="Q173" i="2" s="1"/>
  <c r="G175" i="2"/>
  <c r="H175" i="2"/>
  <c r="R175" i="2" s="1"/>
  <c r="S175" i="2" s="1"/>
  <c r="G177" i="2"/>
  <c r="G176" i="2" s="1"/>
  <c r="G26" i="2" s="1"/>
  <c r="H177" i="2"/>
  <c r="H176" i="2" s="1"/>
  <c r="G181" i="2"/>
  <c r="R181" i="2" s="1"/>
  <c r="S181" i="2" s="1"/>
  <c r="H181" i="2"/>
  <c r="Q181" i="2" s="1"/>
  <c r="G182" i="2"/>
  <c r="H182" i="2"/>
  <c r="Q182" i="2" s="1"/>
  <c r="G183" i="2"/>
  <c r="R183" i="2" s="1"/>
  <c r="S183" i="2" s="1"/>
  <c r="H183" i="2"/>
  <c r="H184" i="2"/>
  <c r="R184" i="2" s="1"/>
  <c r="S184" i="2" s="1"/>
  <c r="G185" i="2"/>
  <c r="H185" i="2"/>
  <c r="G187" i="2"/>
  <c r="G186" i="2" s="1"/>
  <c r="H187" i="2"/>
  <c r="G190" i="2"/>
  <c r="H190" i="2"/>
  <c r="G191" i="2"/>
  <c r="H191" i="2"/>
  <c r="Q191" i="2" s="1"/>
  <c r="H101" i="2"/>
  <c r="G101" i="2"/>
  <c r="G100" i="2"/>
  <c r="H99" i="2"/>
  <c r="G99" i="2"/>
  <c r="G98" i="2"/>
  <c r="H97" i="2"/>
  <c r="G97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R88" i="2" l="1"/>
  <c r="S88" i="2" s="1"/>
  <c r="R104" i="2"/>
  <c r="S104" i="2" s="1"/>
  <c r="Q154" i="2"/>
  <c r="Q153" i="2" s="1"/>
  <c r="R164" i="2"/>
  <c r="S164" i="2" s="1"/>
  <c r="F94" i="2"/>
  <c r="F93" i="2" s="1"/>
  <c r="E94" i="2"/>
  <c r="E93" i="2" s="1"/>
  <c r="R142" i="2"/>
  <c r="Q139" i="2"/>
  <c r="H186" i="2"/>
  <c r="H179" i="2" s="1"/>
  <c r="H178" i="2" s="1"/>
  <c r="H27" i="2" s="1"/>
  <c r="R187" i="2"/>
  <c r="H102" i="2"/>
  <c r="S137" i="2"/>
  <c r="R136" i="2"/>
  <c r="S136" i="2" s="1"/>
  <c r="S41" i="2"/>
  <c r="R40" i="2"/>
  <c r="S40" i="2" s="1"/>
  <c r="Q169" i="2"/>
  <c r="G156" i="2"/>
  <c r="G24" i="2" s="1"/>
  <c r="R159" i="2"/>
  <c r="S159" i="2" s="1"/>
  <c r="S160" i="2"/>
  <c r="S129" i="2"/>
  <c r="R128" i="2"/>
  <c r="S128" i="2" s="1"/>
  <c r="S52" i="2"/>
  <c r="R51" i="2"/>
  <c r="H173" i="2"/>
  <c r="Q135" i="2"/>
  <c r="Q134" i="2" s="1"/>
  <c r="S61" i="2"/>
  <c r="R60" i="2"/>
  <c r="S60" i="2" s="1"/>
  <c r="S36" i="2"/>
  <c r="R35" i="2"/>
  <c r="S35" i="2" s="1"/>
  <c r="R190" i="2"/>
  <c r="S190" i="2" s="1"/>
  <c r="G50" i="2"/>
  <c r="G30" i="2"/>
  <c r="H180" i="2"/>
  <c r="R177" i="2"/>
  <c r="Q141" i="2"/>
  <c r="Q119" i="2"/>
  <c r="Q113" i="2"/>
  <c r="R76" i="2"/>
  <c r="S76" i="2" s="1"/>
  <c r="R59" i="2"/>
  <c r="R34" i="2"/>
  <c r="R46" i="2"/>
  <c r="S46" i="2" s="1"/>
  <c r="H169" i="2"/>
  <c r="H163" i="2"/>
  <c r="H162" i="2" s="1"/>
  <c r="H161" i="2" s="1"/>
  <c r="H25" i="2" s="1"/>
  <c r="Q158" i="2"/>
  <c r="Q157" i="2" s="1"/>
  <c r="Q156" i="2" s="1"/>
  <c r="Q24" i="2" s="1"/>
  <c r="R158" i="2"/>
  <c r="H157" i="2"/>
  <c r="H156" i="2" s="1"/>
  <c r="H24" i="2" s="1"/>
  <c r="Q126" i="2"/>
  <c r="Q125" i="2" s="1"/>
  <c r="R126" i="2"/>
  <c r="Q115" i="2"/>
  <c r="R115" i="2"/>
  <c r="S115" i="2" s="1"/>
  <c r="Q105" i="2"/>
  <c r="Q102" i="2" s="1"/>
  <c r="R105" i="2"/>
  <c r="S105" i="2" s="1"/>
  <c r="Q103" i="2"/>
  <c r="R103" i="2"/>
  <c r="H95" i="2"/>
  <c r="Q87" i="2"/>
  <c r="R87" i="2"/>
  <c r="S87" i="2" s="1"/>
  <c r="H53" i="2"/>
  <c r="Q54" i="2"/>
  <c r="Q53" i="2" s="1"/>
  <c r="Q50" i="2" s="1"/>
  <c r="H48" i="2"/>
  <c r="Q49" i="2"/>
  <c r="Q48" i="2" s="1"/>
  <c r="Q45" i="2"/>
  <c r="Q44" i="2" s="1"/>
  <c r="Q43" i="2" s="1"/>
  <c r="R45" i="2"/>
  <c r="H44" i="2"/>
  <c r="H43" i="2" s="1"/>
  <c r="R39" i="2"/>
  <c r="H38" i="2"/>
  <c r="H30" i="2"/>
  <c r="H125" i="2"/>
  <c r="Q190" i="2"/>
  <c r="Q177" i="2"/>
  <c r="Q176" i="2" s="1"/>
  <c r="Q26" i="2" s="1"/>
  <c r="Q164" i="2"/>
  <c r="Q163" i="2" s="1"/>
  <c r="R131" i="2"/>
  <c r="R121" i="2"/>
  <c r="S121" i="2" s="1"/>
  <c r="Q59" i="2"/>
  <c r="Q58" i="2" s="1"/>
  <c r="Q57" i="2" s="1"/>
  <c r="R49" i="2"/>
  <c r="Q34" i="2"/>
  <c r="Q33" i="2" s="1"/>
  <c r="Q30" i="2" s="1"/>
  <c r="R134" i="2"/>
  <c r="S134" i="2" s="1"/>
  <c r="R182" i="2"/>
  <c r="S182" i="2" s="1"/>
  <c r="R174" i="2"/>
  <c r="R171" i="2"/>
  <c r="S171" i="2" s="1"/>
  <c r="R109" i="2"/>
  <c r="S109" i="2" s="1"/>
  <c r="R91" i="2"/>
  <c r="S91" i="2" s="1"/>
  <c r="G65" i="2"/>
  <c r="G64" i="2" s="1"/>
  <c r="H60" i="2"/>
  <c r="H57" i="2" s="1"/>
  <c r="Q137" i="2"/>
  <c r="Q136" i="2" s="1"/>
  <c r="R133" i="2"/>
  <c r="R118" i="2"/>
  <c r="S118" i="2" s="1"/>
  <c r="R112" i="2"/>
  <c r="S112" i="2" s="1"/>
  <c r="R56" i="2"/>
  <c r="R32" i="2"/>
  <c r="G189" i="2"/>
  <c r="G188" i="2" s="1"/>
  <c r="R92" i="2"/>
  <c r="S92" i="2" s="1"/>
  <c r="R90" i="2"/>
  <c r="S90" i="2" s="1"/>
  <c r="R79" i="2"/>
  <c r="S79" i="2" s="1"/>
  <c r="R75" i="2"/>
  <c r="S75" i="2" s="1"/>
  <c r="R73" i="2"/>
  <c r="S73" i="2" s="1"/>
  <c r="R67" i="2"/>
  <c r="S67" i="2" s="1"/>
  <c r="H128" i="2"/>
  <c r="H132" i="2"/>
  <c r="R170" i="2"/>
  <c r="Q189" i="2"/>
  <c r="Q188" i="2" s="1"/>
  <c r="D169" i="2"/>
  <c r="Q65" i="2"/>
  <c r="Q64" i="2" s="1"/>
  <c r="H65" i="2"/>
  <c r="H64" i="2" s="1"/>
  <c r="R70" i="2"/>
  <c r="S70" i="2" s="1"/>
  <c r="Q74" i="2"/>
  <c r="R72" i="2"/>
  <c r="S72" i="2" s="1"/>
  <c r="S80" i="2"/>
  <c r="R78" i="2"/>
  <c r="S78" i="2" s="1"/>
  <c r="G69" i="2"/>
  <c r="Q69" i="2"/>
  <c r="R81" i="2"/>
  <c r="S81" i="2" s="1"/>
  <c r="R84" i="2"/>
  <c r="H69" i="2"/>
  <c r="E68" i="2"/>
  <c r="E63" i="2" s="1"/>
  <c r="F68" i="2"/>
  <c r="F63" i="2" s="1"/>
  <c r="R89" i="2"/>
  <c r="S89" i="2" s="1"/>
  <c r="G85" i="2"/>
  <c r="G68" i="2" s="1"/>
  <c r="H85" i="2"/>
  <c r="Q85" i="2"/>
  <c r="Q97" i="2"/>
  <c r="R97" i="2"/>
  <c r="S97" i="2" s="1"/>
  <c r="Q99" i="2"/>
  <c r="R99" i="2"/>
  <c r="S99" i="2" s="1"/>
  <c r="R101" i="2"/>
  <c r="S101" i="2" s="1"/>
  <c r="Q101" i="2"/>
  <c r="R98" i="2"/>
  <c r="S98" i="2" s="1"/>
  <c r="R96" i="2"/>
  <c r="R100" i="2"/>
  <c r="S100" i="2" s="1"/>
  <c r="D138" i="2"/>
  <c r="H139" i="2"/>
  <c r="D20" i="2"/>
  <c r="F138" i="2"/>
  <c r="F127" i="2" s="1"/>
  <c r="H147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E149" i="2"/>
  <c r="F149" i="2"/>
  <c r="R144" i="2"/>
  <c r="S144" i="2" s="1"/>
  <c r="S142" i="2"/>
  <c r="R155" i="2"/>
  <c r="F21" i="2"/>
  <c r="H154" i="2"/>
  <c r="H153" i="2" s="1"/>
  <c r="R168" i="2"/>
  <c r="E21" i="2"/>
  <c r="Q168" i="2"/>
  <c r="Q167" i="2" s="1"/>
  <c r="D21" i="2"/>
  <c r="E162" i="2"/>
  <c r="Q186" i="2"/>
  <c r="S187" i="2"/>
  <c r="D179" i="2"/>
  <c r="D178" i="2" s="1"/>
  <c r="D27" i="2" s="1"/>
  <c r="R191" i="2"/>
  <c r="E178" i="2"/>
  <c r="E27" i="2" s="1"/>
  <c r="H189" i="2"/>
  <c r="H188" i="2" s="1"/>
  <c r="E161" i="2"/>
  <c r="E25" i="2" s="1"/>
  <c r="E127" i="2"/>
  <c r="G173" i="2"/>
  <c r="G180" i="2"/>
  <c r="G179" i="2" s="1"/>
  <c r="G170" i="2"/>
  <c r="G167" i="2"/>
  <c r="G139" i="2"/>
  <c r="G102" i="2"/>
  <c r="G95" i="2"/>
  <c r="H50" i="2"/>
  <c r="H42" i="2" s="1"/>
  <c r="G42" i="2"/>
  <c r="G29" i="2" s="1"/>
  <c r="G22" i="2" s="1"/>
  <c r="H37" i="2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R163" i="2" l="1"/>
  <c r="S163" i="2" s="1"/>
  <c r="Q138" i="2"/>
  <c r="Q127" i="2" s="1"/>
  <c r="H94" i="2"/>
  <c r="H93" i="2" s="1"/>
  <c r="S32" i="2"/>
  <c r="R31" i="2"/>
  <c r="S45" i="2"/>
  <c r="R44" i="2"/>
  <c r="S59" i="2"/>
  <c r="R58" i="2"/>
  <c r="S56" i="2"/>
  <c r="R55" i="2"/>
  <c r="S55" i="2" s="1"/>
  <c r="Q42" i="2"/>
  <c r="Q29" i="2" s="1"/>
  <c r="Q22" i="2" s="1"/>
  <c r="R102" i="2"/>
  <c r="S102" i="2" s="1"/>
  <c r="S103" i="2"/>
  <c r="S177" i="2"/>
  <c r="R176" i="2"/>
  <c r="R186" i="2"/>
  <c r="S186" i="2" s="1"/>
  <c r="G63" i="2"/>
  <c r="S170" i="2"/>
  <c r="S39" i="2"/>
  <c r="R38" i="2"/>
  <c r="R157" i="2"/>
  <c r="S158" i="2"/>
  <c r="S133" i="2"/>
  <c r="R132" i="2"/>
  <c r="S132" i="2" s="1"/>
  <c r="S49" i="2"/>
  <c r="R48" i="2"/>
  <c r="S48" i="2" s="1"/>
  <c r="S51" i="2"/>
  <c r="Q162" i="2"/>
  <c r="Q161" i="2" s="1"/>
  <c r="Q25" i="2" s="1"/>
  <c r="S174" i="2"/>
  <c r="R173" i="2"/>
  <c r="S173" i="2" s="1"/>
  <c r="S131" i="2"/>
  <c r="R130" i="2"/>
  <c r="S130" i="2" s="1"/>
  <c r="R125" i="2"/>
  <c r="S125" i="2" s="1"/>
  <c r="S126" i="2"/>
  <c r="S34" i="2"/>
  <c r="R33" i="2"/>
  <c r="S33" i="2" s="1"/>
  <c r="R169" i="2"/>
  <c r="Q95" i="2"/>
  <c r="S66" i="2"/>
  <c r="R65" i="2"/>
  <c r="H20" i="2"/>
  <c r="H68" i="2"/>
  <c r="H63" i="2" s="1"/>
  <c r="Q68" i="2"/>
  <c r="Q63" i="2" s="1"/>
  <c r="E62" i="2"/>
  <c r="E23" i="2" s="1"/>
  <c r="E19" i="2" s="1"/>
  <c r="E28" i="2" s="1"/>
  <c r="R69" i="2"/>
  <c r="S69" i="2" s="1"/>
  <c r="S84" i="2"/>
  <c r="R85" i="2"/>
  <c r="H21" i="2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S168" i="2"/>
  <c r="R167" i="2"/>
  <c r="S191" i="2"/>
  <c r="R189" i="2"/>
  <c r="D62" i="2"/>
  <c r="D23" i="2" s="1"/>
  <c r="D19" i="2" s="1"/>
  <c r="D28" i="2" s="1"/>
  <c r="G21" i="2"/>
  <c r="G178" i="2"/>
  <c r="G169" i="2"/>
  <c r="G162" i="2"/>
  <c r="G138" i="2"/>
  <c r="G20" i="2"/>
  <c r="G94" i="2"/>
  <c r="H29" i="2"/>
  <c r="H22" i="2" s="1"/>
  <c r="R57" i="2" l="1"/>
  <c r="S57" i="2" s="1"/>
  <c r="S58" i="2"/>
  <c r="S169" i="2"/>
  <c r="R50" i="2"/>
  <c r="S50" i="2" s="1"/>
  <c r="S176" i="2"/>
  <c r="R26" i="2"/>
  <c r="S26" i="2" s="1"/>
  <c r="R30" i="2"/>
  <c r="S31" i="2"/>
  <c r="R156" i="2"/>
  <c r="S157" i="2"/>
  <c r="H62" i="2"/>
  <c r="H23" i="2" s="1"/>
  <c r="H19" i="2" s="1"/>
  <c r="H28" i="2" s="1"/>
  <c r="R37" i="2"/>
  <c r="S37" i="2" s="1"/>
  <c r="S38" i="2"/>
  <c r="R43" i="2"/>
  <c r="S44" i="2"/>
  <c r="Q94" i="2"/>
  <c r="Q93" i="2" s="1"/>
  <c r="Q62" i="2" s="1"/>
  <c r="Q23" i="2" s="1"/>
  <c r="R64" i="2"/>
  <c r="S64" i="2" s="1"/>
  <c r="S65" i="2"/>
  <c r="S85" i="2"/>
  <c r="R68" i="2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S189" i="2"/>
  <c r="R188" i="2"/>
  <c r="S188" i="2" s="1"/>
  <c r="G27" i="2"/>
  <c r="G161" i="2"/>
  <c r="G127" i="2"/>
  <c r="G93" i="2"/>
  <c r="R29" i="2" l="1"/>
  <c r="S30" i="2"/>
  <c r="R42" i="2"/>
  <c r="S42" i="2" s="1"/>
  <c r="S43" i="2"/>
  <c r="S156" i="2"/>
  <c r="R24" i="2"/>
  <c r="S24" i="2" s="1"/>
  <c r="S161" i="2"/>
  <c r="S68" i="2"/>
  <c r="R63" i="2"/>
  <c r="S63" i="2" s="1"/>
  <c r="S93" i="2"/>
  <c r="S94" i="2"/>
  <c r="S138" i="2"/>
  <c r="S127" i="2"/>
  <c r="R149" i="2"/>
  <c r="S153" i="2"/>
  <c r="S162" i="2"/>
  <c r="G25" i="2"/>
  <c r="S25" i="2" s="1"/>
  <c r="G62" i="2"/>
  <c r="R185" i="2"/>
  <c r="Q185" i="2"/>
  <c r="Q180" i="2" s="1"/>
  <c r="S185" i="2" l="1"/>
  <c r="R180" i="2"/>
  <c r="S29" i="2"/>
  <c r="R22" i="2"/>
  <c r="S22" i="2" s="1"/>
  <c r="Q179" i="2"/>
  <c r="Q178" i="2" s="1"/>
  <c r="Q27" i="2" s="1"/>
  <c r="Q19" i="2" s="1"/>
  <c r="Q28" i="2" s="1"/>
  <c r="Q20" i="2"/>
  <c r="R62" i="2"/>
  <c r="R23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180" i="2" l="1"/>
  <c r="R179" i="2"/>
  <c r="R20" i="2"/>
  <c r="S20" i="2" s="1"/>
  <c r="S23" i="2"/>
  <c r="S62" i="2"/>
  <c r="G19" i="2"/>
  <c r="R178" i="2" l="1"/>
  <c r="S179" i="2"/>
  <c r="G28" i="2"/>
  <c r="R27" i="2" l="1"/>
  <c r="S178" i="2"/>
  <c r="S27" i="2" l="1"/>
  <c r="R19" i="2"/>
  <c r="R28" i="2" l="1"/>
  <c r="S28" i="2" s="1"/>
  <c r="S19" i="2"/>
</calcChain>
</file>

<file path=xl/comments1.xml><?xml version="1.0" encoding="utf-8"?>
<comments xmlns="http://schemas.openxmlformats.org/spreadsheetml/2006/main">
  <authors>
    <author>Yljankova_VV</author>
    <author>Rybak_IN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  <comment ref="E19" authorId="1">
      <text>
        <r>
          <rPr>
            <b/>
            <sz val="9"/>
            <color indexed="81"/>
            <rFont val="Tahoma"/>
            <family val="2"/>
            <charset val="204"/>
          </rPr>
          <t>с уч. 0,349</t>
        </r>
      </text>
    </comment>
  </commentList>
</comments>
</file>

<file path=xl/sharedStrings.xml><?xml version="1.0" encoding="utf-8"?>
<sst xmlns="http://schemas.openxmlformats.org/spreadsheetml/2006/main" count="1683" uniqueCount="315">
  <si>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</si>
  <si>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</si>
  <si>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</si>
  <si>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</si>
  <si>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</si>
  <si>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</si>
  <si>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</si>
  <si>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</si>
  <si>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</si>
  <si>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</si>
  <si>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</si>
  <si>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</si>
  <si>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</si>
  <si>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</si>
  <si>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</si>
  <si>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</si>
  <si>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</si>
  <si>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</si>
  <si>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</si>
  <si>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</si>
  <si>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</si>
  <si>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</si>
  <si>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</si>
  <si>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</si>
  <si>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</si>
  <si>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</si>
  <si>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</si>
  <si>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</si>
  <si>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</si>
  <si>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</si>
  <si>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</si>
  <si>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</si>
  <si>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</si>
  <si>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</si>
  <si>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</si>
  <si>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</si>
  <si>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</si>
  <si>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</si>
  <si>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</si>
  <si>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</si>
  <si>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</si>
  <si>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</si>
  <si>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</si>
  <si>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</si>
  <si>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</si>
  <si>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</si>
  <si>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</si>
  <si>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</si>
  <si>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</si>
  <si>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</si>
  <si>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</si>
  <si>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</si>
  <si>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</si>
  <si>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</si>
  <si>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</si>
  <si>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</si>
  <si>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</si>
  <si>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</si>
  <si>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</si>
  <si>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</si>
  <si>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</si>
  <si>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</si>
  <si>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</si>
  <si>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</si>
  <si>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</si>
  <si>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</si>
  <si>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</si>
  <si>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</si>
  <si>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</si>
  <si>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</si>
  <si>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</si>
  <si>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</si>
  <si>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</si>
  <si>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</si>
  <si>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</si>
  <si>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</si>
  <si>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</si>
  <si>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</si>
  <si>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</si>
  <si>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</si>
  <si>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</si>
  <si>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</si>
  <si>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</si>
  <si>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</si>
  <si>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</si>
  <si>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</si>
  <si>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</si>
  <si>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</si>
  <si>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</si>
  <si>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</si>
  <si>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</si>
  <si>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</si>
  <si>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</si>
  <si>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</si>
  <si>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</si>
  <si>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</si>
  <si>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</si>
  <si>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</si>
  <si>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</si>
  <si>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</si>
  <si>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</si>
  <si>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</si>
  <si>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</si>
  <si>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</si>
  <si>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</si>
  <si>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</si>
  <si>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</si>
  <si>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</si>
  <si>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</si>
  <si>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</si>
  <si>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</si>
  <si>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</si>
  <si>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</si>
  <si>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</si>
  <si>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</si>
  <si>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</si>
  <si>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</si>
  <si>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</si>
  <si>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</si>
  <si>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</si>
  <si>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</si>
  <si>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</si>
  <si>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</si>
  <si>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</si>
  <si>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</si>
  <si>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</si>
  <si>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</si>
  <si>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</si>
  <si>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</si>
  <si>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</si>
  <si>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</si>
  <si>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</si>
  <si>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</si>
  <si>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</si>
  <si>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</si>
  <si>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</si>
  <si>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</si>
  <si>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</si>
  <si>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</si>
  <si>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</si>
  <si>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</si>
  <si>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</si>
  <si>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</si>
  <si>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</si>
  <si>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</si>
  <si>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</si>
  <si>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</si>
  <si>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</si>
  <si>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</si>
  <si>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</si>
  <si>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</si>
  <si>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</si>
  <si>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</si>
  <si>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</si>
  <si>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</si>
  <si>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</si>
  <si>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</si>
  <si>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</si>
  <si>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</si>
  <si>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</si>
  <si>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</si>
  <si>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</si>
  <si>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</si>
  <si>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</si>
  <si>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</si>
  <si>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</si>
  <si>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</si>
  <si>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</si>
  <si>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</si>
  <si>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</si>
  <si>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</si>
  <si>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</si>
  <si>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</si>
  <si>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</si>
  <si>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</si>
  <si>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</si>
  <si>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</si>
  <si>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</si>
  <si>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</si>
  <si>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</si>
  <si>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</si>
  <si>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</si>
  <si>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</si>
  <si>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</si>
  <si>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</si>
  <si>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</si>
  <si>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</si>
  <si>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</si>
  <si>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</si>
  <si>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</si>
  <si>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</si>
  <si>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</si>
  <si>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</si>
  <si>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</si>
  <si>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</si>
  <si>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</si>
  <si>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</si>
  <si>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</si>
  <si>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</si>
  <si>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</si>
  <si>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</si>
  <si>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</si>
  <si>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</si>
  <si>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</si>
  <si>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</si>
  <si>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</si>
  <si>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</si>
  <si>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</si>
  <si>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</si>
  <si>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</si>
  <si>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</si>
  <si>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</si>
  <si>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</si>
  <si>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</si>
  <si>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</si>
  <si>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</si>
  <si>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</si>
  <si>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</si>
  <si>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</si>
  <si>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</si>
  <si>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</si>
  <si>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</si>
  <si>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</si>
  <si>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</si>
  <si>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</si>
  <si>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</si>
  <si>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</si>
  <si>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</si>
  <si>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</si>
  <si>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</si>
  <si>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</si>
  <si>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</si>
  <si>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</si>
  <si>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</si>
  <si>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</si>
  <si>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</si>
  <si>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</si>
  <si>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</si>
  <si>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</si>
  <si>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</si>
  <si>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</si>
  <si>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</si>
  <si>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</si>
  <si>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</si>
  <si>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</si>
  <si>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</si>
  <si>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</si>
  <si>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</si>
  <si>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</si>
  <si>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</si>
  <si>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</si>
  <si>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</si>
  <si>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</si>
  <si>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</si>
  <si>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</si>
  <si>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</si>
  <si>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</si>
  <si>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</si>
  <si>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</si>
  <si>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</si>
  <si>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</si>
  <si>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</si>
  <si>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</si>
  <si>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</si>
  <si>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</si>
  <si>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</si>
  <si>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</si>
  <si>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</si>
  <si>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</si>
  <si>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</si>
  <si>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</si>
  <si>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</si>
  <si>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</si>
  <si>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</si>
  <si>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</si>
  <si>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</si>
  <si>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</si>
  <si>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</si>
  <si>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</si>
  <si>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</si>
  <si>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</si>
  <si>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</si>
  <si>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</si>
  <si>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</si>
  <si>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</si>
  <si>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</si>
  <si>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</si>
  <si>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</si>
  <si>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</si>
  <si>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</si>
  <si>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</si>
  <si>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</si>
  <si>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</si>
  <si>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</si>
  <si>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</si>
  <si>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</si>
  <si>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</si>
  <si>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</si>
  <si>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</si>
  <si>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</si>
  <si>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</si>
  <si>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</si>
  <si>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</si>
  <si>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</si>
  <si>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</si>
  <si>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</si>
  <si>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</si>
  <si>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</si>
  <si>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</si>
  <si>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</si>
  <si>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2024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</si>
  <si>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01.01.2024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</si>
  <si>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 xml:space="preserve">Фактический объем финансирования капитальных вложений на  01.01.2024 года (года N), млн. рублей 
(с НДС) </t>
  </si>
  <si>
    <t>за 4 квартал 2024 год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</si>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</sst>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19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1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center" vertical="center" wrapText="1"/>
    </xf>
    <xf numFmtId="170" fontId="25" fillId="0" borderId="11" xfId="20" applyNumberFormat="1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0" fontId="1" fillId="24" borderId="11" xfId="0" applyNumberFormat="1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26" fillId="0" borderId="0" xfId="353" applyFont="1" applyAlignment="1">
      <alignment horizontal="center" vertical="center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26" fillId="0" borderId="10" xfId="42" applyFont="1" applyFill="1" applyBorder="1" applyAlignment="1">
      <alignment horizontal="center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0" zoomScaleNormal="85" zoomScaleSheetLayoutView="70" workbookViewId="0">
      <pane xSplit="2" ySplit="21" topLeftCell="C22" activePane="bottomRight" state="frozen"/>
      <selection pane="topRight" activeCell="C1" sqref="C1"/>
      <selection pane="bottomLeft" activeCell="A22" sqref="A22"/>
      <selection pane="bottomRight" activeCell="A11" sqref="A11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40"/>
      <c r="V4" s="40"/>
    </row>
    <row r="5" spans="1:23" s="41" customFormat="1" ht="18.75" customHeight="1" x14ac:dyDescent="0.3">
      <c r="A5" s="111" t="s">
        <v>313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12" t="s">
        <v>138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42"/>
      <c r="V7" s="42"/>
    </row>
    <row r="8" spans="1:23" x14ac:dyDescent="0.25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14" t="s">
        <v>314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45"/>
      <c r="V10" s="45"/>
    </row>
    <row r="11" spans="1:23" ht="18.75" x14ac:dyDescent="0.3">
      <c r="V11" s="39"/>
    </row>
    <row r="12" spans="1:23" ht="18.75" x14ac:dyDescent="0.25">
      <c r="A12" s="115" t="s">
        <v>307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3"/>
      <c r="V12" s="3"/>
    </row>
    <row r="13" spans="1:23" x14ac:dyDescent="0.25">
      <c r="A13" s="113" t="s">
        <v>5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"/>
      <c r="V13" s="1"/>
    </row>
    <row r="14" spans="1:23" ht="18.75" x14ac:dyDescent="0.3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40"/>
      <c r="V14" s="40"/>
    </row>
    <row r="15" spans="1:23" ht="69" customHeight="1" x14ac:dyDescent="0.25">
      <c r="A15" s="106" t="s">
        <v>6</v>
      </c>
      <c r="B15" s="106" t="s">
        <v>7</v>
      </c>
      <c r="C15" s="106" t="s">
        <v>8</v>
      </c>
      <c r="D15" s="103" t="s">
        <v>9</v>
      </c>
      <c r="E15" s="103" t="s">
        <v>312</v>
      </c>
      <c r="F15" s="103" t="s">
        <v>311</v>
      </c>
      <c r="G15" s="107" t="s">
        <v>310</v>
      </c>
      <c r="H15" s="108"/>
      <c r="I15" s="108"/>
      <c r="J15" s="108"/>
      <c r="K15" s="108"/>
      <c r="L15" s="108"/>
      <c r="M15" s="108"/>
      <c r="N15" s="108"/>
      <c r="O15" s="108"/>
      <c r="P15" s="109"/>
      <c r="Q15" s="103" t="s">
        <v>10</v>
      </c>
      <c r="R15" s="106" t="s">
        <v>11</v>
      </c>
      <c r="S15" s="106"/>
      <c r="T15" s="106" t="s">
        <v>12</v>
      </c>
      <c r="U15" s="41"/>
      <c r="V15" s="41"/>
    </row>
    <row r="16" spans="1:23" ht="69" customHeight="1" x14ac:dyDescent="0.25">
      <c r="A16" s="106"/>
      <c r="B16" s="106"/>
      <c r="C16" s="106"/>
      <c r="D16" s="104"/>
      <c r="E16" s="104"/>
      <c r="F16" s="104"/>
      <c r="G16" s="116" t="s">
        <v>13</v>
      </c>
      <c r="H16" s="117"/>
      <c r="I16" s="116" t="s">
        <v>14</v>
      </c>
      <c r="J16" s="117"/>
      <c r="K16" s="116" t="s">
        <v>15</v>
      </c>
      <c r="L16" s="117"/>
      <c r="M16" s="116" t="s">
        <v>16</v>
      </c>
      <c r="N16" s="117"/>
      <c r="O16" s="116" t="s">
        <v>17</v>
      </c>
      <c r="P16" s="117"/>
      <c r="Q16" s="104"/>
      <c r="R16" s="106" t="s">
        <v>18</v>
      </c>
      <c r="S16" s="106" t="s">
        <v>19</v>
      </c>
      <c r="T16" s="106"/>
      <c r="U16" s="48"/>
    </row>
    <row r="17" spans="1:20" ht="32.25" customHeight="1" x14ac:dyDescent="0.25">
      <c r="A17" s="106"/>
      <c r="B17" s="106"/>
      <c r="C17" s="106"/>
      <c r="D17" s="105"/>
      <c r="E17" s="105"/>
      <c r="F17" s="105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05"/>
      <c r="R17" s="106"/>
      <c r="S17" s="106"/>
      <c r="T17" s="106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30</v>
      </c>
      <c r="B19" s="7" t="s">
        <v>22</v>
      </c>
      <c r="C19" s="6" t="s">
        <v>23</v>
      </c>
      <c r="D19" s="60">
        <f t="shared" ref="D19:E19" si="1">IF(NOT(SUM(D22:D27)=0),SUM(D22:D27),"нд")</f>
        <v>171.43600000000001</v>
      </c>
      <c r="E19" s="60">
        <f t="shared" si="1"/>
        <v>31.318000000000001</v>
      </c>
      <c r="F19" s="60">
        <f>IF(NOT(SUM(F22:F27)=0),SUM(F22:F27),"нд")</f>
        <v>139.67400000000001</v>
      </c>
      <c r="G19" s="60">
        <f t="shared" ref="G19:H19" si="2">IF(NOT(SUM(G22:G27)=0),SUM(G22:G27),"нд")</f>
        <v>32.891999999999996</v>
      </c>
      <c r="H19" s="60">
        <f t="shared" si="2"/>
        <v>15.201000000000001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6.3790000000000004</v>
      </c>
      <c r="L19" s="60" t="str">
        <f t="shared" si="3"/>
        <v>нд</v>
      </c>
      <c r="M19" s="60">
        <f t="shared" si="3"/>
        <v>10.997</v>
      </c>
      <c r="N19" s="60">
        <f t="shared" si="3"/>
        <v>15.201000000000001</v>
      </c>
      <c r="O19" s="60">
        <f t="shared" si="3"/>
        <v>15.515999999999998</v>
      </c>
      <c r="P19" s="60" t="str">
        <f t="shared" si="3"/>
        <v>нд</v>
      </c>
      <c r="Q19" s="60">
        <f t="shared" ref="Q19:R19" si="4">IF(NOT(SUM(Q22:Q27)=0),SUM(Q22:Q27),"нд")</f>
        <v>122.91300000000001</v>
      </c>
      <c r="R19" s="60">
        <f t="shared" si="4"/>
        <v>-17.690999999999999</v>
      </c>
      <c r="S19" s="70">
        <f t="shared" ref="S19:S82" si="5">IF(AND(NOT(SUM(R19)=0),NOT(SUM(G19)=0)),ROUND(SUM(R19)/SUM(G19)*100,2),"нд")</f>
        <v>-53.79</v>
      </c>
      <c r="T19" s="60" t="s">
        <v>24</v>
      </c>
    </row>
    <row r="20" spans="1:20" x14ac:dyDescent="0.25">
      <c r="A20" s="8"/>
      <c r="B20" s="9" t="s">
        <v>308</v>
      </c>
      <c r="C20" s="4" t="s">
        <v>23</v>
      </c>
      <c r="D20" s="61">
        <f t="shared" ref="D20:E20" si="6">IF(NOT(SUM(D65,D69,D95,D139,D163,D170,D180,D189)=0),SUM(D65,D69,D95,D139,D163,D170,D180,D189),"нд")</f>
        <v>80.90100000000001</v>
      </c>
      <c r="E20" s="61">
        <f t="shared" si="6"/>
        <v>20.34</v>
      </c>
      <c r="F20" s="61">
        <f>IF(NOT(SUM(F65,F69,F95,F139,F163,F170,F180,F189)=0),SUM(F65,F69,F95,F139,F163,F170,F180,F189),"нд")</f>
        <v>60.285000000000011</v>
      </c>
      <c r="G20" s="61">
        <f t="shared" ref="G20:P20" si="7">IF(NOT(SUM(G65,G69,G95,G139,G163,G170,G180,G189)=0),SUM(G65,G69,G95,G139,G163,G170,G180,G189),"нд")</f>
        <v>10.234</v>
      </c>
      <c r="H20" s="61">
        <f t="shared" si="7"/>
        <v>2.4020000000000001</v>
      </c>
      <c r="I20" s="61" t="str">
        <f t="shared" si="7"/>
        <v>нд</v>
      </c>
      <c r="J20" s="61" t="str">
        <f t="shared" si="7"/>
        <v>нд</v>
      </c>
      <c r="K20" s="61">
        <f t="shared" si="7"/>
        <v>0.41299999999999998</v>
      </c>
      <c r="L20" s="61" t="str">
        <f t="shared" si="7"/>
        <v>нд</v>
      </c>
      <c r="M20" s="61">
        <f t="shared" si="7"/>
        <v>2.5110000000000001</v>
      </c>
      <c r="N20" s="61">
        <f t="shared" si="7"/>
        <v>2.4020000000000001</v>
      </c>
      <c r="O20" s="61">
        <f t="shared" si="7"/>
        <v>7.31</v>
      </c>
      <c r="P20" s="61" t="str">
        <f t="shared" si="7"/>
        <v>нд</v>
      </c>
      <c r="Q20" s="61">
        <f t="shared" ref="Q20:R20" si="8">IF(NOT(SUM(Q65,Q69,Q95,Q139,Q163,Q170,Q180,Q189)=0),SUM(Q65,Q69,Q95,Q139,Q163,Q170,Q180,Q189),"нд")</f>
        <v>57.774000000000001</v>
      </c>
      <c r="R20" s="61">
        <f t="shared" si="8"/>
        <v>-7.8319999999999999</v>
      </c>
      <c r="S20" s="71">
        <f t="shared" si="5"/>
        <v>-76.53</v>
      </c>
      <c r="T20" s="61" t="s">
        <v>24</v>
      </c>
    </row>
    <row r="21" spans="1:20" x14ac:dyDescent="0.25">
      <c r="A21" s="13"/>
      <c r="B21" s="16" t="s">
        <v>309</v>
      </c>
      <c r="C21" s="15" t="s">
        <v>23</v>
      </c>
      <c r="D21" s="62">
        <f t="shared" ref="D21:F21" si="9">IF(NOT(SUM(D85,D102,D141,D151,D154,D167,D173,D186)=0),SUM(D85,D102,D141,D151,D154,D167,D173,D186),"нд")</f>
        <v>90.534999999999982</v>
      </c>
      <c r="E21" s="62">
        <f t="shared" si="9"/>
        <v>10.978</v>
      </c>
      <c r="F21" s="62">
        <f t="shared" si="9"/>
        <v>79.388999999999996</v>
      </c>
      <c r="G21" s="62">
        <f t="shared" ref="G21:H21" si="10">IF(NOT(SUM(G85,G102,G141,G151,G154,G167,G173,G186)=0),SUM(G85,G102,G141,G151,G154,G167,G173,G186),"нд")</f>
        <v>22.658000000000001</v>
      </c>
      <c r="H21" s="62">
        <f t="shared" si="10"/>
        <v>12.798999999999999</v>
      </c>
      <c r="I21" s="62" t="str">
        <f t="shared" ref="I21:P21" si="11">IF(NOT(SUM(I85,I102,I141,I154,I167,I173,I186)=0),SUM(I85,I102,I141,I154,I167,I173,I186),"нд")</f>
        <v>нд</v>
      </c>
      <c r="J21" s="62" t="str">
        <f t="shared" si="11"/>
        <v>нд</v>
      </c>
      <c r="K21" s="62">
        <f t="shared" si="11"/>
        <v>5.9660000000000002</v>
      </c>
      <c r="L21" s="62" t="str">
        <f t="shared" si="11"/>
        <v>нд</v>
      </c>
      <c r="M21" s="62">
        <f t="shared" si="11"/>
        <v>8.4860000000000007</v>
      </c>
      <c r="N21" s="62">
        <f t="shared" si="11"/>
        <v>12.798999999999999</v>
      </c>
      <c r="O21" s="62">
        <f t="shared" si="11"/>
        <v>8.2059999999999995</v>
      </c>
      <c r="P21" s="62" t="str">
        <f t="shared" si="11"/>
        <v>нд</v>
      </c>
      <c r="Q21" s="62">
        <f t="shared" ref="Q21:R21" si="12">IF(NOT(SUM(Q85,Q102,Q141,Q151,Q154,Q167,Q173,Q186)=0),SUM(Q85,Q102,Q141,Q151,Q154,Q167,Q173,Q186),"нд")</f>
        <v>65.138999999999996</v>
      </c>
      <c r="R21" s="62">
        <f t="shared" si="12"/>
        <v>-9.8589999999999982</v>
      </c>
      <c r="S21" s="72">
        <f t="shared" si="5"/>
        <v>-43.51</v>
      </c>
      <c r="T21" s="62" t="s">
        <v>24</v>
      </c>
    </row>
    <row r="22" spans="1:20" x14ac:dyDescent="0.25">
      <c r="A22" s="5" t="s">
        <v>31</v>
      </c>
      <c r="B22" s="7" t="s">
        <v>32</v>
      </c>
      <c r="C22" s="6" t="s">
        <v>23</v>
      </c>
      <c r="D22" s="60" t="str">
        <f t="shared" ref="D22:E22" si="13">D29</f>
        <v>нд</v>
      </c>
      <c r="E22" s="60" t="str">
        <f t="shared" si="13"/>
        <v>нд</v>
      </c>
      <c r="F22" s="60" t="str">
        <f>F29</f>
        <v>нд</v>
      </c>
      <c r="G22" s="60" t="str">
        <f t="shared" ref="G22:P22" si="14">G29</f>
        <v>нд</v>
      </c>
      <c r="H22" s="60" t="str">
        <f t="shared" si="14"/>
        <v>нд</v>
      </c>
      <c r="I22" s="60" t="str">
        <f t="shared" si="14"/>
        <v>нд</v>
      </c>
      <c r="J22" s="60" t="str">
        <f t="shared" si="14"/>
        <v>нд</v>
      </c>
      <c r="K22" s="60" t="str">
        <f t="shared" si="14"/>
        <v>нд</v>
      </c>
      <c r="L22" s="60" t="str">
        <f t="shared" si="14"/>
        <v>нд</v>
      </c>
      <c r="M22" s="60" t="str">
        <f t="shared" si="14"/>
        <v>нд</v>
      </c>
      <c r="N22" s="60" t="str">
        <f t="shared" si="14"/>
        <v>нд</v>
      </c>
      <c r="O22" s="60" t="str">
        <f t="shared" si="14"/>
        <v>нд</v>
      </c>
      <c r="P22" s="60" t="str">
        <f t="shared" si="14"/>
        <v>нд</v>
      </c>
      <c r="Q22" s="60" t="str">
        <f t="shared" ref="Q22:R22" si="15">Q29</f>
        <v>нд</v>
      </c>
      <c r="R22" s="60" t="str">
        <f t="shared" si="15"/>
        <v>нд</v>
      </c>
      <c r="S22" s="70" t="str">
        <f t="shared" si="5"/>
        <v>нд</v>
      </c>
      <c r="T22" s="60" t="s">
        <v>24</v>
      </c>
    </row>
    <row r="23" spans="1:20" ht="31.5" x14ac:dyDescent="0.25">
      <c r="A23" s="5" t="s">
        <v>33</v>
      </c>
      <c r="B23" s="7" t="s">
        <v>34</v>
      </c>
      <c r="C23" s="6" t="s">
        <v>23</v>
      </c>
      <c r="D23" s="60">
        <f t="shared" ref="D23:E23" si="16">D62</f>
        <v>136.69600000000003</v>
      </c>
      <c r="E23" s="60">
        <f t="shared" si="16"/>
        <v>28.438000000000002</v>
      </c>
      <c r="F23" s="60">
        <f>F62</f>
        <v>107.81400000000001</v>
      </c>
      <c r="G23" s="60">
        <f t="shared" ref="G23:P23" si="17">G62</f>
        <v>32.478999999999999</v>
      </c>
      <c r="H23" s="60">
        <f t="shared" si="17"/>
        <v>15.201000000000001</v>
      </c>
      <c r="I23" s="60" t="str">
        <f t="shared" si="17"/>
        <v>нд</v>
      </c>
      <c r="J23" s="60" t="str">
        <f t="shared" si="17"/>
        <v>нд</v>
      </c>
      <c r="K23" s="60">
        <f t="shared" si="17"/>
        <v>5.9660000000000002</v>
      </c>
      <c r="L23" s="60" t="str">
        <f t="shared" si="17"/>
        <v>нд</v>
      </c>
      <c r="M23" s="60">
        <f t="shared" si="17"/>
        <v>10.997</v>
      </c>
      <c r="N23" s="60">
        <f t="shared" si="17"/>
        <v>15.201000000000001</v>
      </c>
      <c r="O23" s="60">
        <f t="shared" si="17"/>
        <v>15.515999999999998</v>
      </c>
      <c r="P23" s="60" t="str">
        <f t="shared" si="17"/>
        <v>нд</v>
      </c>
      <c r="Q23" s="60">
        <f t="shared" ref="Q23:R23" si="18">Q62</f>
        <v>91.053000000000011</v>
      </c>
      <c r="R23" s="60">
        <f t="shared" si="18"/>
        <v>-17.277999999999999</v>
      </c>
      <c r="S23" s="70">
        <f t="shared" si="5"/>
        <v>-53.2</v>
      </c>
      <c r="T23" s="60" t="s">
        <v>24</v>
      </c>
    </row>
    <row r="24" spans="1:20" ht="63" x14ac:dyDescent="0.25">
      <c r="A24" s="5" t="s">
        <v>35</v>
      </c>
      <c r="B24" s="7" t="s">
        <v>36</v>
      </c>
      <c r="C24" s="6" t="s">
        <v>23</v>
      </c>
      <c r="D24" s="60" t="str">
        <f t="shared" ref="D24:E24" si="19">D156</f>
        <v>нд</v>
      </c>
      <c r="E24" s="60" t="str">
        <f t="shared" si="19"/>
        <v>нд</v>
      </c>
      <c r="F24" s="60" t="str">
        <f>F156</f>
        <v>нд</v>
      </c>
      <c r="G24" s="60" t="str">
        <f t="shared" ref="G24:P24" si="20">G156</f>
        <v>нд</v>
      </c>
      <c r="H24" s="60" t="str">
        <f t="shared" si="20"/>
        <v>нд</v>
      </c>
      <c r="I24" s="60" t="str">
        <f t="shared" si="20"/>
        <v>нд</v>
      </c>
      <c r="J24" s="60" t="str">
        <f t="shared" si="20"/>
        <v>нд</v>
      </c>
      <c r="K24" s="60" t="str">
        <f t="shared" si="20"/>
        <v>нд</v>
      </c>
      <c r="L24" s="60" t="str">
        <f t="shared" si="20"/>
        <v>нд</v>
      </c>
      <c r="M24" s="60" t="str">
        <f t="shared" si="20"/>
        <v>нд</v>
      </c>
      <c r="N24" s="60" t="str">
        <f t="shared" si="20"/>
        <v>нд</v>
      </c>
      <c r="O24" s="60" t="str">
        <f t="shared" si="20"/>
        <v>нд</v>
      </c>
      <c r="P24" s="60" t="str">
        <f t="shared" si="20"/>
        <v>нд</v>
      </c>
      <c r="Q24" s="60" t="str">
        <f t="shared" ref="Q24:R24" si="21">Q156</f>
        <v>нд</v>
      </c>
      <c r="R24" s="60" t="str">
        <f t="shared" si="21"/>
        <v>нд</v>
      </c>
      <c r="S24" s="70" t="str">
        <f t="shared" si="5"/>
        <v>нд</v>
      </c>
      <c r="T24" s="60" t="s">
        <v>24</v>
      </c>
    </row>
    <row r="25" spans="1:20" ht="31.5" x14ac:dyDescent="0.25">
      <c r="A25" s="5" t="s">
        <v>37</v>
      </c>
      <c r="B25" s="7" t="s">
        <v>38</v>
      </c>
      <c r="C25" s="6" t="s">
        <v>23</v>
      </c>
      <c r="D25" s="60">
        <f t="shared" ref="D25:E25" si="22">D161</f>
        <v>34.603999999999999</v>
      </c>
      <c r="E25" s="60">
        <f t="shared" si="22"/>
        <v>2.7439999999999998</v>
      </c>
      <c r="F25" s="60">
        <f>F161</f>
        <v>31.86</v>
      </c>
      <c r="G25" s="60">
        <f t="shared" ref="G25:P25" si="23">G161</f>
        <v>0.41299999999999998</v>
      </c>
      <c r="H25" s="60" t="str">
        <f t="shared" si="23"/>
        <v>нд</v>
      </c>
      <c r="I25" s="60" t="str">
        <f t="shared" si="23"/>
        <v>нд</v>
      </c>
      <c r="J25" s="60" t="str">
        <f t="shared" si="23"/>
        <v>нд</v>
      </c>
      <c r="K25" s="60">
        <f t="shared" si="23"/>
        <v>0.41299999999999998</v>
      </c>
      <c r="L25" s="60" t="str">
        <f t="shared" si="23"/>
        <v>нд</v>
      </c>
      <c r="M25" s="60" t="str">
        <f t="shared" si="23"/>
        <v>нд</v>
      </c>
      <c r="N25" s="60" t="str">
        <f t="shared" si="23"/>
        <v>нд</v>
      </c>
      <c r="O25" s="60" t="str">
        <f t="shared" si="23"/>
        <v>нд</v>
      </c>
      <c r="P25" s="60" t="str">
        <f t="shared" si="23"/>
        <v>нд</v>
      </c>
      <c r="Q25" s="60">
        <f t="shared" ref="Q25:R25" si="24">Q161</f>
        <v>31.86</v>
      </c>
      <c r="R25" s="60">
        <f t="shared" si="24"/>
        <v>-0.41299999999999998</v>
      </c>
      <c r="S25" s="70">
        <f t="shared" si="5"/>
        <v>-100</v>
      </c>
      <c r="T25" s="60" t="s">
        <v>24</v>
      </c>
    </row>
    <row r="26" spans="1:20" ht="31.5" x14ac:dyDescent="0.25">
      <c r="A26" s="5" t="s">
        <v>39</v>
      </c>
      <c r="B26" s="7" t="s">
        <v>40</v>
      </c>
      <c r="C26" s="6" t="s">
        <v>23</v>
      </c>
      <c r="D26" s="60" t="str">
        <f t="shared" ref="D26:E26" si="25">D176</f>
        <v>нд</v>
      </c>
      <c r="E26" s="60" t="str">
        <f t="shared" si="25"/>
        <v>нд</v>
      </c>
      <c r="F26" s="60" t="str">
        <f>F176</f>
        <v>нд</v>
      </c>
      <c r="G26" s="60" t="str">
        <f t="shared" ref="G26:P26" si="26">G176</f>
        <v>нд</v>
      </c>
      <c r="H26" s="60" t="str">
        <f t="shared" si="26"/>
        <v>нд</v>
      </c>
      <c r="I26" s="60" t="str">
        <f t="shared" si="26"/>
        <v>нд</v>
      </c>
      <c r="J26" s="60" t="str">
        <f t="shared" si="26"/>
        <v>нд</v>
      </c>
      <c r="K26" s="60" t="str">
        <f t="shared" si="26"/>
        <v>нд</v>
      </c>
      <c r="L26" s="60" t="str">
        <f t="shared" si="26"/>
        <v>нд</v>
      </c>
      <c r="M26" s="60" t="str">
        <f t="shared" si="26"/>
        <v>нд</v>
      </c>
      <c r="N26" s="60" t="str">
        <f t="shared" si="26"/>
        <v>нд</v>
      </c>
      <c r="O26" s="60" t="str">
        <f t="shared" si="26"/>
        <v>нд</v>
      </c>
      <c r="P26" s="60" t="str">
        <f t="shared" si="26"/>
        <v>нд</v>
      </c>
      <c r="Q26" s="60" t="str">
        <f t="shared" ref="Q26:R26" si="27">Q176</f>
        <v>нд</v>
      </c>
      <c r="R26" s="60" t="str">
        <f t="shared" si="27"/>
        <v>нд</v>
      </c>
      <c r="S26" s="70" t="str">
        <f t="shared" si="5"/>
        <v>нд</v>
      </c>
      <c r="T26" s="60" t="s">
        <v>24</v>
      </c>
    </row>
    <row r="27" spans="1:20" x14ac:dyDescent="0.25">
      <c r="A27" s="5" t="s">
        <v>41</v>
      </c>
      <c r="B27" s="7" t="s">
        <v>42</v>
      </c>
      <c r="C27" s="6" t="s">
        <v>23</v>
      </c>
      <c r="D27" s="60">
        <f t="shared" ref="D27:E27" si="28">D178</f>
        <v>0.13600000000000001</v>
      </c>
      <c r="E27" s="60">
        <f t="shared" si="28"/>
        <v>0.13600000000000001</v>
      </c>
      <c r="F27" s="60" t="str">
        <f>F178</f>
        <v>нд</v>
      </c>
      <c r="G27" s="60" t="str">
        <f t="shared" ref="G27:P27" si="29">G178</f>
        <v>нд</v>
      </c>
      <c r="H27" s="60" t="str">
        <f t="shared" si="29"/>
        <v>нд</v>
      </c>
      <c r="I27" s="60" t="str">
        <f t="shared" si="29"/>
        <v>нд</v>
      </c>
      <c r="J27" s="60" t="str">
        <f t="shared" si="29"/>
        <v>нд</v>
      </c>
      <c r="K27" s="60" t="str">
        <f t="shared" si="29"/>
        <v>нд</v>
      </c>
      <c r="L27" s="60" t="str">
        <f t="shared" si="29"/>
        <v>нд</v>
      </c>
      <c r="M27" s="60" t="str">
        <f t="shared" si="29"/>
        <v>нд</v>
      </c>
      <c r="N27" s="60" t="str">
        <f t="shared" si="29"/>
        <v>нд</v>
      </c>
      <c r="O27" s="60" t="str">
        <f t="shared" si="29"/>
        <v>нд</v>
      </c>
      <c r="P27" s="60" t="str">
        <f t="shared" si="29"/>
        <v>нд</v>
      </c>
      <c r="Q27" s="60" t="str">
        <f t="shared" ref="Q27:R27" si="30">Q178</f>
        <v>нд</v>
      </c>
      <c r="R27" s="60" t="str">
        <f t="shared" si="30"/>
        <v>нд</v>
      </c>
      <c r="S27" s="70" t="str">
        <f t="shared" si="5"/>
        <v>нд</v>
      </c>
      <c r="T27" s="60" t="s">
        <v>24</v>
      </c>
    </row>
    <row r="28" spans="1:20" x14ac:dyDescent="0.25">
      <c r="A28" s="18" t="s">
        <v>43</v>
      </c>
      <c r="B28" s="19" t="s">
        <v>44</v>
      </c>
      <c r="C28" s="20" t="s">
        <v>23</v>
      </c>
      <c r="D28" s="63">
        <f t="shared" ref="D28:E28" si="31">D19</f>
        <v>171.43600000000001</v>
      </c>
      <c r="E28" s="20">
        <f t="shared" si="31"/>
        <v>31.318000000000001</v>
      </c>
      <c r="F28" s="63">
        <f>F19</f>
        <v>139.67400000000001</v>
      </c>
      <c r="G28" s="63">
        <f t="shared" ref="G28:P28" si="32">G19</f>
        <v>32.891999999999996</v>
      </c>
      <c r="H28" s="63">
        <f t="shared" si="32"/>
        <v>15.201000000000001</v>
      </c>
      <c r="I28" s="20" t="str">
        <f t="shared" si="32"/>
        <v>нд</v>
      </c>
      <c r="J28" s="20" t="str">
        <f t="shared" si="32"/>
        <v>нд</v>
      </c>
      <c r="K28" s="63">
        <f t="shared" si="32"/>
        <v>6.3790000000000004</v>
      </c>
      <c r="L28" s="20" t="str">
        <f t="shared" si="32"/>
        <v>нд</v>
      </c>
      <c r="M28" s="20">
        <f t="shared" si="32"/>
        <v>10.997</v>
      </c>
      <c r="N28" s="20">
        <f t="shared" si="32"/>
        <v>15.201000000000001</v>
      </c>
      <c r="O28" s="20">
        <f t="shared" si="32"/>
        <v>15.515999999999998</v>
      </c>
      <c r="P28" s="20" t="str">
        <f t="shared" si="32"/>
        <v>нд</v>
      </c>
      <c r="Q28" s="20">
        <f t="shared" ref="Q28:R28" si="33">Q19</f>
        <v>122.91300000000001</v>
      </c>
      <c r="R28" s="20">
        <f t="shared" si="33"/>
        <v>-17.690999999999999</v>
      </c>
      <c r="S28" s="73">
        <f t="shared" si="5"/>
        <v>-53.79</v>
      </c>
      <c r="T28" s="20" t="s">
        <v>24</v>
      </c>
    </row>
    <row r="29" spans="1:20" ht="31.5" x14ac:dyDescent="0.25">
      <c r="A29" s="21" t="s">
        <v>25</v>
      </c>
      <c r="B29" s="22" t="s">
        <v>45</v>
      </c>
      <c r="C29" s="23" t="s">
        <v>23</v>
      </c>
      <c r="D29" s="64" t="str">
        <f t="shared" ref="D29:E29" si="34">IF(NOT(SUM(D30,D37,D42,D57)=0),SUM(D30,D37,D42,D57),"нд")</f>
        <v>нд</v>
      </c>
      <c r="E29" s="64" t="str">
        <f t="shared" si="34"/>
        <v>нд</v>
      </c>
      <c r="F29" s="64" t="str">
        <f>IF(NOT(SUM(F30,F37,F42,F57)=0),SUM(F30,F37,F42,F57),"нд")</f>
        <v>нд</v>
      </c>
      <c r="G29" s="64" t="str">
        <f t="shared" ref="G29:P29" si="35">IF(NOT(SUM(G30,G37,G42,G57)=0),SUM(G30,G37,G42,G57),"нд")</f>
        <v>нд</v>
      </c>
      <c r="H29" s="64" t="str">
        <f t="shared" si="35"/>
        <v>нд</v>
      </c>
      <c r="I29" s="64" t="str">
        <f t="shared" si="35"/>
        <v>нд</v>
      </c>
      <c r="J29" s="64" t="str">
        <f t="shared" si="35"/>
        <v>нд</v>
      </c>
      <c r="K29" s="64" t="str">
        <f t="shared" si="35"/>
        <v>нд</v>
      </c>
      <c r="L29" s="64" t="str">
        <f t="shared" si="35"/>
        <v>нд</v>
      </c>
      <c r="M29" s="64" t="str">
        <f t="shared" si="35"/>
        <v>нд</v>
      </c>
      <c r="N29" s="64" t="str">
        <f t="shared" si="35"/>
        <v>нд</v>
      </c>
      <c r="O29" s="64" t="str">
        <f t="shared" si="35"/>
        <v>нд</v>
      </c>
      <c r="P29" s="64" t="str">
        <f t="shared" si="35"/>
        <v>нд</v>
      </c>
      <c r="Q29" s="64" t="str">
        <f t="shared" ref="Q29:R29" si="36">IF(NOT(SUM(Q30,Q37,Q42,Q57)=0),SUM(Q30,Q37,Q42,Q57),"нд")</f>
        <v>нд</v>
      </c>
      <c r="R29" s="64" t="str">
        <f t="shared" si="36"/>
        <v>нд</v>
      </c>
      <c r="S29" s="64" t="str">
        <f t="shared" si="5"/>
        <v>нд</v>
      </c>
      <c r="T29" s="64" t="s">
        <v>24</v>
      </c>
    </row>
    <row r="30" spans="1:20" ht="47.25" x14ac:dyDescent="0.25">
      <c r="A30" s="24" t="s">
        <v>26</v>
      </c>
      <c r="B30" s="25" t="s">
        <v>46</v>
      </c>
      <c r="C30" s="26" t="s">
        <v>23</v>
      </c>
      <c r="D30" s="65" t="str">
        <f t="shared" ref="D30:E30" si="37">IF(NOT(SUM(D31,D33,D35)=0),SUM(D31,D33,D35),"нд")</f>
        <v>нд</v>
      </c>
      <c r="E30" s="65" t="str">
        <f t="shared" si="37"/>
        <v>нд</v>
      </c>
      <c r="F30" s="65" t="str">
        <f>IF(NOT(SUM(F31,F33,F35)=0),SUM(F31,F33,F35),"нд")</f>
        <v>нд</v>
      </c>
      <c r="G30" s="65" t="str">
        <f t="shared" ref="G30:P30" si="38">IF(NOT(SUM(G31,G33,G35)=0),SUM(G31,G33,G35),"нд")</f>
        <v>нд</v>
      </c>
      <c r="H30" s="65" t="str">
        <f t="shared" si="38"/>
        <v>нд</v>
      </c>
      <c r="I30" s="65" t="str">
        <f t="shared" si="38"/>
        <v>нд</v>
      </c>
      <c r="J30" s="65" t="str">
        <f t="shared" si="38"/>
        <v>нд</v>
      </c>
      <c r="K30" s="65" t="str">
        <f t="shared" si="38"/>
        <v>нд</v>
      </c>
      <c r="L30" s="65" t="str">
        <f t="shared" si="38"/>
        <v>нд</v>
      </c>
      <c r="M30" s="65" t="str">
        <f t="shared" si="38"/>
        <v>нд</v>
      </c>
      <c r="N30" s="65" t="str">
        <f t="shared" si="38"/>
        <v>нд</v>
      </c>
      <c r="O30" s="65" t="str">
        <f t="shared" si="38"/>
        <v>нд</v>
      </c>
      <c r="P30" s="65" t="str">
        <f t="shared" si="38"/>
        <v>нд</v>
      </c>
      <c r="Q30" s="65" t="str">
        <f t="shared" ref="Q30:R30" si="39">IF(NOT(SUM(Q31,Q33,Q35)=0),SUM(Q31,Q33,Q35),"нд")</f>
        <v>нд</v>
      </c>
      <c r="R30" s="65" t="str">
        <f t="shared" si="39"/>
        <v>нд</v>
      </c>
      <c r="S30" s="65" t="str">
        <f t="shared" si="5"/>
        <v>нд</v>
      </c>
      <c r="T30" s="65" t="s">
        <v>24</v>
      </c>
    </row>
    <row r="31" spans="1:20" ht="63" x14ac:dyDescent="0.25">
      <c r="A31" s="27" t="s">
        <v>27</v>
      </c>
      <c r="B31" s="28" t="s">
        <v>47</v>
      </c>
      <c r="C31" s="29" t="s">
        <v>23</v>
      </c>
      <c r="D31" s="29" t="str">
        <f t="shared" ref="D31:H31" si="40">IF(NOT(SUM(D32)=0),SUM(D32),"нд")</f>
        <v>нд</v>
      </c>
      <c r="E31" s="29" t="str">
        <f t="shared" si="40"/>
        <v>нд</v>
      </c>
      <c r="F31" s="29" t="str">
        <f t="shared" si="40"/>
        <v>нд</v>
      </c>
      <c r="G31" s="29" t="str">
        <f t="shared" si="40"/>
        <v>нд</v>
      </c>
      <c r="H31" s="29" t="str">
        <f t="shared" si="40"/>
        <v>нд</v>
      </c>
      <c r="I31" s="29" t="str">
        <f t="shared" ref="I31:P31" si="41">IF(NOT(SUM(I32)=0),SUM(I32),"нд")</f>
        <v>нд</v>
      </c>
      <c r="J31" s="29" t="str">
        <f t="shared" si="41"/>
        <v>нд</v>
      </c>
      <c r="K31" s="29" t="str">
        <f t="shared" si="41"/>
        <v>нд</v>
      </c>
      <c r="L31" s="29" t="str">
        <f t="shared" si="41"/>
        <v>нд</v>
      </c>
      <c r="M31" s="29" t="str">
        <f t="shared" si="41"/>
        <v>нд</v>
      </c>
      <c r="N31" s="29" t="str">
        <f t="shared" si="41"/>
        <v>нд</v>
      </c>
      <c r="O31" s="29" t="str">
        <f t="shared" si="41"/>
        <v>нд</v>
      </c>
      <c r="P31" s="29" t="str">
        <f t="shared" si="41"/>
        <v>нд</v>
      </c>
      <c r="Q31" s="29" t="str">
        <f t="shared" ref="Q31:R31" si="42">IF(NOT(SUM(Q32)=0),SUM(Q32),"нд")</f>
        <v>нд</v>
      </c>
      <c r="R31" s="29" t="str">
        <f t="shared" si="42"/>
        <v>нд</v>
      </c>
      <c r="S31" s="29" t="str">
        <f t="shared" si="5"/>
        <v>нд</v>
      </c>
      <c r="T31" s="29" t="s">
        <v>24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43">IF(NOT(SUM(I32,K32,M32,O32)=0),SUM(I32,K32,M32,O32),"нд")</f>
        <v>нд</v>
      </c>
      <c r="H32" s="34" t="str">
        <f t="shared" ref="H32:H82" si="44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45">IF(NOT(OR(F32="нд",H32="нд")),F32-H32,F32)</f>
        <v>нд</v>
      </c>
      <c r="R32" s="85" t="str">
        <f t="shared" ref="R32:R82" si="46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28</v>
      </c>
      <c r="B33" s="28" t="s">
        <v>48</v>
      </c>
      <c r="C33" s="29" t="s">
        <v>23</v>
      </c>
      <c r="D33" s="29" t="str">
        <f t="shared" ref="D33:H33" si="47">IF(NOT(SUM(D34)=0),SUM(D34),"нд")</f>
        <v>нд</v>
      </c>
      <c r="E33" s="29" t="str">
        <f t="shared" si="47"/>
        <v>нд</v>
      </c>
      <c r="F33" s="29" t="str">
        <f t="shared" si="47"/>
        <v>нд</v>
      </c>
      <c r="G33" s="29" t="str">
        <f t="shared" si="47"/>
        <v>нд</v>
      </c>
      <c r="H33" s="29" t="str">
        <f t="shared" si="47"/>
        <v>нд</v>
      </c>
      <c r="I33" s="29" t="str">
        <f t="shared" ref="I33:P33" si="48">IF(NOT(SUM(I34)=0),SUM(I34),"нд")</f>
        <v>нд</v>
      </c>
      <c r="J33" s="29" t="str">
        <f t="shared" si="48"/>
        <v>нд</v>
      </c>
      <c r="K33" s="29" t="str">
        <f t="shared" si="48"/>
        <v>нд</v>
      </c>
      <c r="L33" s="29" t="str">
        <f t="shared" si="48"/>
        <v>нд</v>
      </c>
      <c r="M33" s="29" t="str">
        <f t="shared" si="48"/>
        <v>нд</v>
      </c>
      <c r="N33" s="29" t="str">
        <f t="shared" si="48"/>
        <v>нд</v>
      </c>
      <c r="O33" s="29" t="str">
        <f t="shared" si="48"/>
        <v>нд</v>
      </c>
      <c r="P33" s="29" t="str">
        <f t="shared" si="48"/>
        <v>нд</v>
      </c>
      <c r="Q33" s="29" t="str">
        <f t="shared" ref="Q33:R33" si="49">IF(NOT(SUM(Q34)=0),SUM(Q34),"нд")</f>
        <v>нд</v>
      </c>
      <c r="R33" s="29" t="str">
        <f t="shared" si="49"/>
        <v>нд</v>
      </c>
      <c r="S33" s="29" t="str">
        <f t="shared" si="5"/>
        <v>нд</v>
      </c>
      <c r="T33" s="29" t="s">
        <v>24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43"/>
        <v>нд</v>
      </c>
      <c r="H34" s="34" t="str">
        <f t="shared" si="44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45"/>
        <v>нд</v>
      </c>
      <c r="R34" s="85" t="str">
        <f t="shared" si="46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49</v>
      </c>
      <c r="B35" s="28" t="s">
        <v>50</v>
      </c>
      <c r="C35" s="29" t="s">
        <v>23</v>
      </c>
      <c r="D35" s="29" t="str">
        <f t="shared" ref="D35:H35" si="50">IF(NOT(SUM(D36)=0),SUM(D36),"нд")</f>
        <v>нд</v>
      </c>
      <c r="E35" s="29" t="str">
        <f t="shared" si="50"/>
        <v>нд</v>
      </c>
      <c r="F35" s="29" t="str">
        <f t="shared" si="50"/>
        <v>нд</v>
      </c>
      <c r="G35" s="29" t="str">
        <f t="shared" si="50"/>
        <v>нд</v>
      </c>
      <c r="H35" s="29" t="str">
        <f t="shared" si="50"/>
        <v>нд</v>
      </c>
      <c r="I35" s="29" t="str">
        <f t="shared" ref="I35:P35" si="51">IF(NOT(SUM(I36)=0),SUM(I36),"нд")</f>
        <v>нд</v>
      </c>
      <c r="J35" s="29" t="str">
        <f t="shared" si="51"/>
        <v>нд</v>
      </c>
      <c r="K35" s="29" t="str">
        <f t="shared" si="51"/>
        <v>нд</v>
      </c>
      <c r="L35" s="29" t="str">
        <f t="shared" si="51"/>
        <v>нд</v>
      </c>
      <c r="M35" s="29" t="str">
        <f t="shared" si="51"/>
        <v>нд</v>
      </c>
      <c r="N35" s="29" t="str">
        <f t="shared" si="51"/>
        <v>нд</v>
      </c>
      <c r="O35" s="29" t="str">
        <f t="shared" si="51"/>
        <v>нд</v>
      </c>
      <c r="P35" s="29" t="str">
        <f t="shared" si="51"/>
        <v>нд</v>
      </c>
      <c r="Q35" s="29" t="str">
        <f t="shared" ref="Q35:R35" si="52">IF(NOT(SUM(Q36)=0),SUM(Q36),"нд")</f>
        <v>нд</v>
      </c>
      <c r="R35" s="29" t="str">
        <f t="shared" si="52"/>
        <v>нд</v>
      </c>
      <c r="S35" s="29" t="str">
        <f t="shared" si="5"/>
        <v>нд</v>
      </c>
      <c r="T35" s="29" t="s">
        <v>24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43"/>
        <v>нд</v>
      </c>
      <c r="H36" s="34" t="str">
        <f t="shared" si="44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45"/>
        <v>нд</v>
      </c>
      <c r="R36" s="85" t="str">
        <f t="shared" si="46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51</v>
      </c>
      <c r="B37" s="25" t="s">
        <v>52</v>
      </c>
      <c r="C37" s="26" t="s">
        <v>23</v>
      </c>
      <c r="D37" s="65" t="str">
        <f t="shared" ref="D37:E37" si="53">IF(NOT(SUM(D38,D40)=0),SUM(D38,D40),"нд")</f>
        <v>нд</v>
      </c>
      <c r="E37" s="65" t="str">
        <f t="shared" si="53"/>
        <v>нд</v>
      </c>
      <c r="F37" s="65" t="str">
        <f>IF(NOT(SUM(F38,F40)=0),SUM(F38,F40),"нд")</f>
        <v>нд</v>
      </c>
      <c r="G37" s="65" t="str">
        <f t="shared" ref="G37:P37" si="54">IF(NOT(SUM(G38,G40)=0),SUM(G38,G40),"нд")</f>
        <v>нд</v>
      </c>
      <c r="H37" s="65" t="str">
        <f t="shared" si="54"/>
        <v>нд</v>
      </c>
      <c r="I37" s="65" t="str">
        <f t="shared" si="54"/>
        <v>нд</v>
      </c>
      <c r="J37" s="65" t="str">
        <f t="shared" si="54"/>
        <v>нд</v>
      </c>
      <c r="K37" s="65" t="str">
        <f t="shared" si="54"/>
        <v>нд</v>
      </c>
      <c r="L37" s="65" t="str">
        <f t="shared" si="54"/>
        <v>нд</v>
      </c>
      <c r="M37" s="65" t="str">
        <f t="shared" si="54"/>
        <v>нд</v>
      </c>
      <c r="N37" s="65" t="str">
        <f t="shared" si="54"/>
        <v>нд</v>
      </c>
      <c r="O37" s="65" t="str">
        <f t="shared" si="54"/>
        <v>нд</v>
      </c>
      <c r="P37" s="65" t="str">
        <f t="shared" si="54"/>
        <v>нд</v>
      </c>
      <c r="Q37" s="65" t="str">
        <f t="shared" ref="Q37:R37" si="55">IF(NOT(SUM(Q38,Q40)=0),SUM(Q38,Q40),"нд")</f>
        <v>нд</v>
      </c>
      <c r="R37" s="65" t="str">
        <f t="shared" si="55"/>
        <v>нд</v>
      </c>
      <c r="S37" s="65" t="str">
        <f t="shared" si="5"/>
        <v>нд</v>
      </c>
      <c r="T37" s="65" t="s">
        <v>24</v>
      </c>
    </row>
    <row r="38" spans="1:20" ht="63" x14ac:dyDescent="0.25">
      <c r="A38" s="27" t="s">
        <v>53</v>
      </c>
      <c r="B38" s="28" t="s">
        <v>54</v>
      </c>
      <c r="C38" s="29" t="s">
        <v>23</v>
      </c>
      <c r="D38" s="29" t="str">
        <f t="shared" ref="D38:P38" si="56">IF(NOT(SUM(D39)=0),SUM(D39),"нд")</f>
        <v>нд</v>
      </c>
      <c r="E38" s="29" t="str">
        <f t="shared" si="56"/>
        <v>нд</v>
      </c>
      <c r="F38" s="29" t="str">
        <f t="shared" si="56"/>
        <v>нд</v>
      </c>
      <c r="G38" s="29" t="str">
        <f t="shared" si="56"/>
        <v>нд</v>
      </c>
      <c r="H38" s="29" t="str">
        <f t="shared" si="56"/>
        <v>нд</v>
      </c>
      <c r="I38" s="29" t="str">
        <f t="shared" si="56"/>
        <v>нд</v>
      </c>
      <c r="J38" s="29" t="str">
        <f t="shared" si="56"/>
        <v>нд</v>
      </c>
      <c r="K38" s="29" t="str">
        <f t="shared" si="56"/>
        <v>нд</v>
      </c>
      <c r="L38" s="29" t="str">
        <f t="shared" si="56"/>
        <v>нд</v>
      </c>
      <c r="M38" s="29" t="str">
        <f t="shared" si="56"/>
        <v>нд</v>
      </c>
      <c r="N38" s="29" t="str">
        <f t="shared" si="56"/>
        <v>нд</v>
      </c>
      <c r="O38" s="29" t="str">
        <f t="shared" si="56"/>
        <v>нд</v>
      </c>
      <c r="P38" s="29" t="str">
        <f t="shared" si="56"/>
        <v>нд</v>
      </c>
      <c r="Q38" s="29" t="str">
        <f t="shared" ref="Q38:R38" si="57">IF(NOT(SUM(Q39)=0),SUM(Q39),"нд")</f>
        <v>нд</v>
      </c>
      <c r="R38" s="29" t="str">
        <f t="shared" si="57"/>
        <v>нд</v>
      </c>
      <c r="S38" s="29" t="str">
        <f t="shared" si="5"/>
        <v>нд</v>
      </c>
      <c r="T38" s="29" t="s">
        <v>24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43"/>
        <v>нд</v>
      </c>
      <c r="H39" s="34" t="str">
        <f t="shared" si="44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45"/>
        <v>нд</v>
      </c>
      <c r="R39" s="85" t="str">
        <f t="shared" si="46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55</v>
      </c>
      <c r="B40" s="28" t="s">
        <v>56</v>
      </c>
      <c r="C40" s="29" t="s">
        <v>23</v>
      </c>
      <c r="D40" s="29" t="str">
        <f t="shared" ref="D40:P40" si="58">IF(NOT(SUM(D41)=0),SUM(D41),"нд")</f>
        <v>нд</v>
      </c>
      <c r="E40" s="29" t="str">
        <f t="shared" si="58"/>
        <v>нд</v>
      </c>
      <c r="F40" s="29" t="str">
        <f t="shared" si="58"/>
        <v>нд</v>
      </c>
      <c r="G40" s="29" t="str">
        <f t="shared" si="58"/>
        <v>нд</v>
      </c>
      <c r="H40" s="29" t="str">
        <f t="shared" si="58"/>
        <v>нд</v>
      </c>
      <c r="I40" s="29" t="str">
        <f t="shared" si="58"/>
        <v>нд</v>
      </c>
      <c r="J40" s="29" t="str">
        <f t="shared" si="58"/>
        <v>нд</v>
      </c>
      <c r="K40" s="29" t="str">
        <f t="shared" si="58"/>
        <v>нд</v>
      </c>
      <c r="L40" s="29" t="str">
        <f t="shared" si="58"/>
        <v>нд</v>
      </c>
      <c r="M40" s="29" t="str">
        <f t="shared" si="58"/>
        <v>нд</v>
      </c>
      <c r="N40" s="29" t="str">
        <f t="shared" si="58"/>
        <v>нд</v>
      </c>
      <c r="O40" s="29" t="str">
        <f t="shared" si="58"/>
        <v>нд</v>
      </c>
      <c r="P40" s="29" t="str">
        <f t="shared" si="58"/>
        <v>нд</v>
      </c>
      <c r="Q40" s="29" t="str">
        <f t="shared" ref="Q40:R40" si="59">IF(NOT(SUM(Q41)=0),SUM(Q41),"нд")</f>
        <v>нд</v>
      </c>
      <c r="R40" s="29" t="str">
        <f t="shared" si="59"/>
        <v>нд</v>
      </c>
      <c r="S40" s="29" t="str">
        <f t="shared" si="5"/>
        <v>нд</v>
      </c>
      <c r="T40" s="29" t="s">
        <v>24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43"/>
        <v>нд</v>
      </c>
      <c r="H41" s="34" t="str">
        <f t="shared" si="44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45"/>
        <v>нд</v>
      </c>
      <c r="R41" s="85" t="str">
        <f t="shared" si="46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57</v>
      </c>
      <c r="B42" s="25" t="s">
        <v>58</v>
      </c>
      <c r="C42" s="26" t="s">
        <v>23</v>
      </c>
      <c r="D42" s="65" t="str">
        <f t="shared" ref="D42:E42" si="60">IF(NOT(SUM(D43,D50)=0),SUM(D43,D50),"нд")</f>
        <v>нд</v>
      </c>
      <c r="E42" s="65" t="str">
        <f t="shared" si="60"/>
        <v>нд</v>
      </c>
      <c r="F42" s="65" t="str">
        <f>IF(NOT(SUM(F43,F50)=0),SUM(F43,F50),"нд")</f>
        <v>нд</v>
      </c>
      <c r="G42" s="65" t="str">
        <f t="shared" ref="G42:P42" si="61">IF(NOT(SUM(G43,G50)=0),SUM(G43,G50),"нд")</f>
        <v>нд</v>
      </c>
      <c r="H42" s="65" t="str">
        <f t="shared" si="61"/>
        <v>нд</v>
      </c>
      <c r="I42" s="65" t="str">
        <f t="shared" si="61"/>
        <v>нд</v>
      </c>
      <c r="J42" s="65" t="str">
        <f t="shared" si="61"/>
        <v>нд</v>
      </c>
      <c r="K42" s="65" t="str">
        <f t="shared" si="61"/>
        <v>нд</v>
      </c>
      <c r="L42" s="65" t="str">
        <f t="shared" si="61"/>
        <v>нд</v>
      </c>
      <c r="M42" s="65" t="str">
        <f t="shared" si="61"/>
        <v>нд</v>
      </c>
      <c r="N42" s="65" t="str">
        <f t="shared" si="61"/>
        <v>нд</v>
      </c>
      <c r="O42" s="65" t="str">
        <f t="shared" si="61"/>
        <v>нд</v>
      </c>
      <c r="P42" s="65" t="str">
        <f t="shared" si="61"/>
        <v>нд</v>
      </c>
      <c r="Q42" s="65" t="str">
        <f t="shared" ref="Q42:R42" si="62">IF(NOT(SUM(Q43,Q50)=0),SUM(Q43,Q50),"нд")</f>
        <v>нд</v>
      </c>
      <c r="R42" s="65" t="str">
        <f t="shared" si="62"/>
        <v>нд</v>
      </c>
      <c r="S42" s="65" t="str">
        <f t="shared" si="5"/>
        <v>нд</v>
      </c>
      <c r="T42" s="65" t="s">
        <v>24</v>
      </c>
    </row>
    <row r="43" spans="1:20" ht="31.5" x14ac:dyDescent="0.25">
      <c r="A43" s="27" t="s">
        <v>59</v>
      </c>
      <c r="B43" s="28" t="s">
        <v>60</v>
      </c>
      <c r="C43" s="29" t="s">
        <v>23</v>
      </c>
      <c r="D43" s="29" t="str">
        <f t="shared" ref="D43:E43" si="63">IF(NOT(SUM(D44,D46,D48)=0),SUM(D44,D46,D48),"нд")</f>
        <v>нд</v>
      </c>
      <c r="E43" s="29" t="str">
        <f t="shared" si="63"/>
        <v>нд</v>
      </c>
      <c r="F43" s="29" t="str">
        <f>IF(NOT(SUM(F44,F46,F48)=0),SUM(F44,F46,F48),"нд")</f>
        <v>нд</v>
      </c>
      <c r="G43" s="29" t="str">
        <f t="shared" ref="G43:P43" si="64">IF(NOT(SUM(G44,G46,G48)=0),SUM(G44,G46,G48),"нд")</f>
        <v>нд</v>
      </c>
      <c r="H43" s="29" t="str">
        <f t="shared" si="64"/>
        <v>нд</v>
      </c>
      <c r="I43" s="29" t="str">
        <f t="shared" si="64"/>
        <v>нд</v>
      </c>
      <c r="J43" s="29" t="str">
        <f t="shared" si="64"/>
        <v>нд</v>
      </c>
      <c r="K43" s="29" t="str">
        <f t="shared" si="64"/>
        <v>нд</v>
      </c>
      <c r="L43" s="29" t="str">
        <f t="shared" si="64"/>
        <v>нд</v>
      </c>
      <c r="M43" s="29" t="str">
        <f t="shared" si="64"/>
        <v>нд</v>
      </c>
      <c r="N43" s="29" t="str">
        <f t="shared" si="64"/>
        <v>нд</v>
      </c>
      <c r="O43" s="29" t="str">
        <f t="shared" si="64"/>
        <v>нд</v>
      </c>
      <c r="P43" s="29" t="str">
        <f t="shared" si="64"/>
        <v>нд</v>
      </c>
      <c r="Q43" s="29" t="str">
        <f t="shared" ref="Q43:R43" si="65">IF(NOT(SUM(Q44,Q46,Q48)=0),SUM(Q44,Q46,Q48),"нд")</f>
        <v>нд</v>
      </c>
      <c r="R43" s="29" t="str">
        <f t="shared" si="65"/>
        <v>нд</v>
      </c>
      <c r="S43" s="29" t="str">
        <f t="shared" si="5"/>
        <v>нд</v>
      </c>
      <c r="T43" s="29" t="s">
        <v>24</v>
      </c>
    </row>
    <row r="44" spans="1:20" ht="42" customHeight="1" x14ac:dyDescent="0.25">
      <c r="A44" s="31" t="s">
        <v>61</v>
      </c>
      <c r="B44" s="32" t="s">
        <v>62</v>
      </c>
      <c r="C44" s="33" t="s">
        <v>23</v>
      </c>
      <c r="D44" s="33" t="str">
        <f t="shared" ref="D44:H44" si="66">IF(NOT(SUM(D45)=0),SUM(D45),"нд")</f>
        <v>нд</v>
      </c>
      <c r="E44" s="33" t="str">
        <f t="shared" si="66"/>
        <v>нд</v>
      </c>
      <c r="F44" s="33" t="str">
        <f t="shared" si="66"/>
        <v>нд</v>
      </c>
      <c r="G44" s="33" t="str">
        <f t="shared" si="66"/>
        <v>нд</v>
      </c>
      <c r="H44" s="33" t="str">
        <f t="shared" si="66"/>
        <v>нд</v>
      </c>
      <c r="I44" s="33" t="str">
        <f t="shared" ref="I44:P44" si="67">IF(NOT(SUM(I45)=0),SUM(I45),"нд")</f>
        <v>нд</v>
      </c>
      <c r="J44" s="33" t="str">
        <f t="shared" si="67"/>
        <v>нд</v>
      </c>
      <c r="K44" s="33" t="str">
        <f t="shared" si="67"/>
        <v>нд</v>
      </c>
      <c r="L44" s="33" t="str">
        <f t="shared" si="67"/>
        <v>нд</v>
      </c>
      <c r="M44" s="33" t="str">
        <f t="shared" si="67"/>
        <v>нд</v>
      </c>
      <c r="N44" s="33" t="str">
        <f t="shared" si="67"/>
        <v>нд</v>
      </c>
      <c r="O44" s="33" t="str">
        <f t="shared" si="67"/>
        <v>нд</v>
      </c>
      <c r="P44" s="33" t="str">
        <f t="shared" si="67"/>
        <v>нд</v>
      </c>
      <c r="Q44" s="33" t="str">
        <f t="shared" ref="Q44:R44" si="68">IF(NOT(SUM(Q45)=0),SUM(Q45),"нд")</f>
        <v>нд</v>
      </c>
      <c r="R44" s="33" t="str">
        <f t="shared" si="68"/>
        <v>нд</v>
      </c>
      <c r="S44" s="33" t="str">
        <f t="shared" si="5"/>
        <v>нд</v>
      </c>
      <c r="T44" s="33" t="s">
        <v>24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43"/>
        <v>нд</v>
      </c>
      <c r="H45" s="34" t="str">
        <f t="shared" si="44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45"/>
        <v>нд</v>
      </c>
      <c r="R45" s="85" t="str">
        <f t="shared" si="46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63</v>
      </c>
      <c r="B46" s="32" t="s">
        <v>64</v>
      </c>
      <c r="C46" s="33" t="s">
        <v>23</v>
      </c>
      <c r="D46" s="33" t="str">
        <f t="shared" ref="D46:P46" si="69">IF(NOT(SUM(D47)=0),SUM(D47),"нд")</f>
        <v>нд</v>
      </c>
      <c r="E46" s="33" t="str">
        <f t="shared" si="69"/>
        <v>нд</v>
      </c>
      <c r="F46" s="33" t="str">
        <f t="shared" si="69"/>
        <v>нд</v>
      </c>
      <c r="G46" s="33" t="str">
        <f t="shared" si="69"/>
        <v>нд</v>
      </c>
      <c r="H46" s="33" t="str">
        <f t="shared" si="69"/>
        <v>нд</v>
      </c>
      <c r="I46" s="33" t="str">
        <f t="shared" si="69"/>
        <v>нд</v>
      </c>
      <c r="J46" s="33" t="str">
        <f t="shared" si="69"/>
        <v>нд</v>
      </c>
      <c r="K46" s="33" t="str">
        <f t="shared" si="69"/>
        <v>нд</v>
      </c>
      <c r="L46" s="33" t="str">
        <f t="shared" si="69"/>
        <v>нд</v>
      </c>
      <c r="M46" s="33" t="str">
        <f t="shared" si="69"/>
        <v>нд</v>
      </c>
      <c r="N46" s="33" t="str">
        <f t="shared" si="69"/>
        <v>нд</v>
      </c>
      <c r="O46" s="33" t="str">
        <f t="shared" si="69"/>
        <v>нд</v>
      </c>
      <c r="P46" s="33" t="str">
        <f t="shared" si="69"/>
        <v>нд</v>
      </c>
      <c r="Q46" s="33" t="str">
        <f t="shared" ref="Q46:R46" si="70">IF(NOT(SUM(Q47)=0),SUM(Q47),"нд")</f>
        <v>нд</v>
      </c>
      <c r="R46" s="33" t="str">
        <f t="shared" si="70"/>
        <v>нд</v>
      </c>
      <c r="S46" s="33" t="str">
        <f t="shared" si="5"/>
        <v>нд</v>
      </c>
      <c r="T46" s="33" t="s">
        <v>24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43"/>
        <v>нд</v>
      </c>
      <c r="H47" s="34" t="str">
        <f t="shared" si="44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45"/>
        <v>нд</v>
      </c>
      <c r="R47" s="85" t="str">
        <f t="shared" si="46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65</v>
      </c>
      <c r="B48" s="32" t="s">
        <v>66</v>
      </c>
      <c r="C48" s="33" t="s">
        <v>23</v>
      </c>
      <c r="D48" s="33" t="str">
        <f t="shared" ref="D48:P48" si="71">IF(NOT(SUM(D49)=0),SUM(D49),"нд")</f>
        <v>нд</v>
      </c>
      <c r="E48" s="33" t="str">
        <f t="shared" si="71"/>
        <v>нд</v>
      </c>
      <c r="F48" s="33" t="str">
        <f t="shared" si="71"/>
        <v>нд</v>
      </c>
      <c r="G48" s="33" t="str">
        <f t="shared" si="71"/>
        <v>нд</v>
      </c>
      <c r="H48" s="33" t="str">
        <f t="shared" si="71"/>
        <v>нд</v>
      </c>
      <c r="I48" s="33" t="str">
        <f t="shared" si="71"/>
        <v>нд</v>
      </c>
      <c r="J48" s="33" t="str">
        <f t="shared" si="71"/>
        <v>нд</v>
      </c>
      <c r="K48" s="33" t="str">
        <f t="shared" si="71"/>
        <v>нд</v>
      </c>
      <c r="L48" s="33" t="str">
        <f t="shared" si="71"/>
        <v>нд</v>
      </c>
      <c r="M48" s="33" t="str">
        <f t="shared" si="71"/>
        <v>нд</v>
      </c>
      <c r="N48" s="33" t="str">
        <f t="shared" si="71"/>
        <v>нд</v>
      </c>
      <c r="O48" s="33" t="str">
        <f t="shared" si="71"/>
        <v>нд</v>
      </c>
      <c r="P48" s="33" t="str">
        <f t="shared" si="71"/>
        <v>нд</v>
      </c>
      <c r="Q48" s="33" t="str">
        <f t="shared" ref="Q48:R48" si="72">IF(NOT(SUM(Q49)=0),SUM(Q49),"нд")</f>
        <v>нд</v>
      </c>
      <c r="R48" s="33" t="str">
        <f t="shared" si="72"/>
        <v>нд</v>
      </c>
      <c r="S48" s="33" t="str">
        <f t="shared" si="5"/>
        <v>нд</v>
      </c>
      <c r="T48" s="33" t="s">
        <v>24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43"/>
        <v>нд</v>
      </c>
      <c r="H49" s="34" t="str">
        <f t="shared" si="44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45"/>
        <v>нд</v>
      </c>
      <c r="R49" s="85" t="str">
        <f t="shared" si="46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67</v>
      </c>
      <c r="B50" s="28" t="s">
        <v>60</v>
      </c>
      <c r="C50" s="29" t="s">
        <v>23</v>
      </c>
      <c r="D50" s="29" t="str">
        <f t="shared" ref="D50:E50" si="73">IF(NOT(SUM(D51,D53,D55)=0),SUM(D51,D53,D55),"нд")</f>
        <v>нд</v>
      </c>
      <c r="E50" s="29" t="str">
        <f t="shared" si="73"/>
        <v>нд</v>
      </c>
      <c r="F50" s="29" t="str">
        <f>IF(NOT(SUM(F51,F53,F55)=0),SUM(F51,F53,F55),"нд")</f>
        <v>нд</v>
      </c>
      <c r="G50" s="29" t="str">
        <f t="shared" ref="G50:P50" si="74">IF(NOT(SUM(G51,G53,G55)=0),SUM(G51,G53,G55),"нд")</f>
        <v>нд</v>
      </c>
      <c r="H50" s="29" t="str">
        <f t="shared" si="74"/>
        <v>нд</v>
      </c>
      <c r="I50" s="29" t="str">
        <f t="shared" si="74"/>
        <v>нд</v>
      </c>
      <c r="J50" s="29" t="str">
        <f t="shared" si="74"/>
        <v>нд</v>
      </c>
      <c r="K50" s="29" t="str">
        <f t="shared" si="74"/>
        <v>нд</v>
      </c>
      <c r="L50" s="29" t="str">
        <f t="shared" si="74"/>
        <v>нд</v>
      </c>
      <c r="M50" s="29" t="str">
        <f t="shared" si="74"/>
        <v>нд</v>
      </c>
      <c r="N50" s="29" t="str">
        <f t="shared" si="74"/>
        <v>нд</v>
      </c>
      <c r="O50" s="29" t="str">
        <f t="shared" si="74"/>
        <v>нд</v>
      </c>
      <c r="P50" s="29" t="str">
        <f t="shared" si="74"/>
        <v>нд</v>
      </c>
      <c r="Q50" s="29" t="str">
        <f t="shared" ref="Q50:R50" si="75">IF(NOT(SUM(Q51,Q53,Q55)=0),SUM(Q51,Q53,Q55),"нд")</f>
        <v>нд</v>
      </c>
      <c r="R50" s="29" t="str">
        <f t="shared" si="75"/>
        <v>нд</v>
      </c>
      <c r="S50" s="29" t="str">
        <f t="shared" si="5"/>
        <v>нд</v>
      </c>
      <c r="T50" s="29" t="s">
        <v>24</v>
      </c>
    </row>
    <row r="51" spans="1:20" ht="94.5" x14ac:dyDescent="0.25">
      <c r="A51" s="31" t="s">
        <v>68</v>
      </c>
      <c r="B51" s="32" t="s">
        <v>62</v>
      </c>
      <c r="C51" s="33" t="s">
        <v>23</v>
      </c>
      <c r="D51" s="33" t="str">
        <f t="shared" ref="D51:H51" si="76">IF(NOT(SUM(D52)=0),SUM(D52),"нд")</f>
        <v>нд</v>
      </c>
      <c r="E51" s="33" t="str">
        <f t="shared" si="76"/>
        <v>нд</v>
      </c>
      <c r="F51" s="33" t="str">
        <f t="shared" si="76"/>
        <v>нд</v>
      </c>
      <c r="G51" s="33" t="str">
        <f t="shared" si="76"/>
        <v>нд</v>
      </c>
      <c r="H51" s="33" t="str">
        <f t="shared" si="76"/>
        <v>нд</v>
      </c>
      <c r="I51" s="33" t="str">
        <f t="shared" ref="I51:P51" si="77">IF(NOT(SUM(I52)=0),SUM(I52),"нд")</f>
        <v>нд</v>
      </c>
      <c r="J51" s="33" t="str">
        <f t="shared" si="77"/>
        <v>нд</v>
      </c>
      <c r="K51" s="33" t="str">
        <f t="shared" si="77"/>
        <v>нд</v>
      </c>
      <c r="L51" s="33" t="str">
        <f t="shared" si="77"/>
        <v>нд</v>
      </c>
      <c r="M51" s="33" t="str">
        <f t="shared" si="77"/>
        <v>нд</v>
      </c>
      <c r="N51" s="33" t="str">
        <f t="shared" si="77"/>
        <v>нд</v>
      </c>
      <c r="O51" s="33" t="str">
        <f t="shared" si="77"/>
        <v>нд</v>
      </c>
      <c r="P51" s="33" t="str">
        <f t="shared" si="77"/>
        <v>нд</v>
      </c>
      <c r="Q51" s="33" t="str">
        <f t="shared" ref="Q51:R51" si="78">IF(NOT(SUM(Q52)=0),SUM(Q52),"нд")</f>
        <v>нд</v>
      </c>
      <c r="R51" s="33" t="str">
        <f t="shared" si="78"/>
        <v>нд</v>
      </c>
      <c r="S51" s="33" t="str">
        <f t="shared" si="5"/>
        <v>нд</v>
      </c>
      <c r="T51" s="33" t="s">
        <v>24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43"/>
        <v>нд</v>
      </c>
      <c r="H52" s="34" t="str">
        <f t="shared" si="44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45"/>
        <v>нд</v>
      </c>
      <c r="R52" s="85" t="str">
        <f t="shared" si="46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69</v>
      </c>
      <c r="B53" s="32" t="s">
        <v>64</v>
      </c>
      <c r="C53" s="33" t="s">
        <v>23</v>
      </c>
      <c r="D53" s="33" t="str">
        <f t="shared" ref="D53:P53" si="79">IF(NOT(SUM(D54)=0),SUM(D54),"нд")</f>
        <v>нд</v>
      </c>
      <c r="E53" s="33" t="str">
        <f t="shared" si="79"/>
        <v>нд</v>
      </c>
      <c r="F53" s="33" t="str">
        <f t="shared" si="79"/>
        <v>нд</v>
      </c>
      <c r="G53" s="33" t="str">
        <f t="shared" si="79"/>
        <v>нд</v>
      </c>
      <c r="H53" s="33" t="str">
        <f t="shared" si="79"/>
        <v>нд</v>
      </c>
      <c r="I53" s="33" t="str">
        <f t="shared" si="79"/>
        <v>нд</v>
      </c>
      <c r="J53" s="33" t="str">
        <f t="shared" si="79"/>
        <v>нд</v>
      </c>
      <c r="K53" s="33" t="str">
        <f t="shared" si="79"/>
        <v>нд</v>
      </c>
      <c r="L53" s="33" t="str">
        <f t="shared" si="79"/>
        <v>нд</v>
      </c>
      <c r="M53" s="33" t="str">
        <f t="shared" si="79"/>
        <v>нд</v>
      </c>
      <c r="N53" s="33" t="str">
        <f t="shared" si="79"/>
        <v>нд</v>
      </c>
      <c r="O53" s="33" t="str">
        <f t="shared" si="79"/>
        <v>нд</v>
      </c>
      <c r="P53" s="33" t="str">
        <f t="shared" si="79"/>
        <v>нд</v>
      </c>
      <c r="Q53" s="33" t="str">
        <f t="shared" ref="Q53:R53" si="80">IF(NOT(SUM(Q54)=0),SUM(Q54),"нд")</f>
        <v>нд</v>
      </c>
      <c r="R53" s="33" t="str">
        <f t="shared" si="80"/>
        <v>нд</v>
      </c>
      <c r="S53" s="33" t="str">
        <f t="shared" si="5"/>
        <v>нд</v>
      </c>
      <c r="T53" s="33" t="s">
        <v>24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43"/>
        <v>нд</v>
      </c>
      <c r="H54" s="34" t="str">
        <f t="shared" si="44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45"/>
        <v>нд</v>
      </c>
      <c r="R54" s="85" t="str">
        <f t="shared" si="46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70</v>
      </c>
      <c r="B55" s="32" t="s">
        <v>71</v>
      </c>
      <c r="C55" s="33" t="s">
        <v>23</v>
      </c>
      <c r="D55" s="33" t="str">
        <f t="shared" ref="D55:P55" si="81">IF(NOT(SUM(D56)=0),SUM(D56),"нд")</f>
        <v>нд</v>
      </c>
      <c r="E55" s="33" t="str">
        <f t="shared" si="81"/>
        <v>нд</v>
      </c>
      <c r="F55" s="33" t="str">
        <f t="shared" si="81"/>
        <v>нд</v>
      </c>
      <c r="G55" s="33" t="str">
        <f t="shared" si="81"/>
        <v>нд</v>
      </c>
      <c r="H55" s="33" t="str">
        <f t="shared" si="81"/>
        <v>нд</v>
      </c>
      <c r="I55" s="33" t="str">
        <f t="shared" si="81"/>
        <v>нд</v>
      </c>
      <c r="J55" s="33" t="str">
        <f t="shared" si="81"/>
        <v>нд</v>
      </c>
      <c r="K55" s="33" t="str">
        <f t="shared" si="81"/>
        <v>нд</v>
      </c>
      <c r="L55" s="33" t="str">
        <f t="shared" si="81"/>
        <v>нд</v>
      </c>
      <c r="M55" s="33" t="str">
        <f t="shared" si="81"/>
        <v>нд</v>
      </c>
      <c r="N55" s="33" t="str">
        <f t="shared" si="81"/>
        <v>нд</v>
      </c>
      <c r="O55" s="33" t="str">
        <f t="shared" si="81"/>
        <v>нд</v>
      </c>
      <c r="P55" s="33" t="str">
        <f t="shared" si="81"/>
        <v>нд</v>
      </c>
      <c r="Q55" s="33" t="str">
        <f t="shared" ref="Q55:R55" si="82">IF(NOT(SUM(Q56)=0),SUM(Q56),"нд")</f>
        <v>нд</v>
      </c>
      <c r="R55" s="33" t="str">
        <f t="shared" si="82"/>
        <v>нд</v>
      </c>
      <c r="S55" s="33" t="str">
        <f t="shared" si="5"/>
        <v>нд</v>
      </c>
      <c r="T55" s="33" t="s">
        <v>24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43"/>
        <v>нд</v>
      </c>
      <c r="H56" s="34" t="str">
        <f t="shared" si="44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45"/>
        <v>нд</v>
      </c>
      <c r="R56" s="85" t="str">
        <f t="shared" si="46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72</v>
      </c>
      <c r="B57" s="25" t="s">
        <v>73</v>
      </c>
      <c r="C57" s="26" t="s">
        <v>23</v>
      </c>
      <c r="D57" s="65" t="str">
        <f t="shared" ref="D57:E57" si="83">IF(NOT(SUM(D58,D60)=0),SUM(D58,D60),"нд")</f>
        <v>нд</v>
      </c>
      <c r="E57" s="65" t="str">
        <f t="shared" si="83"/>
        <v>нд</v>
      </c>
      <c r="F57" s="65" t="str">
        <f>IF(NOT(SUM(F58,F60)=0),SUM(F58,F60),"нд")</f>
        <v>нд</v>
      </c>
      <c r="G57" s="65" t="str">
        <f t="shared" ref="G57:P57" si="84">IF(NOT(SUM(G58,G60)=0),SUM(G58,G60),"нд")</f>
        <v>нд</v>
      </c>
      <c r="H57" s="65" t="str">
        <f t="shared" si="84"/>
        <v>нд</v>
      </c>
      <c r="I57" s="65" t="str">
        <f t="shared" si="84"/>
        <v>нд</v>
      </c>
      <c r="J57" s="65" t="str">
        <f t="shared" si="84"/>
        <v>нд</v>
      </c>
      <c r="K57" s="65" t="str">
        <f t="shared" si="84"/>
        <v>нд</v>
      </c>
      <c r="L57" s="65" t="str">
        <f t="shared" si="84"/>
        <v>нд</v>
      </c>
      <c r="M57" s="65" t="str">
        <f t="shared" si="84"/>
        <v>нд</v>
      </c>
      <c r="N57" s="65" t="str">
        <f t="shared" si="84"/>
        <v>нд</v>
      </c>
      <c r="O57" s="65" t="str">
        <f t="shared" si="84"/>
        <v>нд</v>
      </c>
      <c r="P57" s="65" t="str">
        <f t="shared" si="84"/>
        <v>нд</v>
      </c>
      <c r="Q57" s="65" t="str">
        <f t="shared" ref="Q57:R57" si="85">IF(NOT(SUM(Q58,Q60)=0),SUM(Q58,Q60),"нд")</f>
        <v>нд</v>
      </c>
      <c r="R57" s="65" t="str">
        <f t="shared" si="85"/>
        <v>нд</v>
      </c>
      <c r="S57" s="65" t="str">
        <f t="shared" si="5"/>
        <v>нд</v>
      </c>
      <c r="T57" s="65" t="s">
        <v>24</v>
      </c>
    </row>
    <row r="58" spans="1:20" ht="63" x14ac:dyDescent="0.25">
      <c r="A58" s="27" t="s">
        <v>74</v>
      </c>
      <c r="B58" s="28" t="s">
        <v>75</v>
      </c>
      <c r="C58" s="29" t="s">
        <v>23</v>
      </c>
      <c r="D58" s="29" t="str">
        <f t="shared" ref="D58:H58" si="86">IF(NOT(SUM(D59)=0),SUM(D59),"нд")</f>
        <v>нд</v>
      </c>
      <c r="E58" s="29" t="str">
        <f t="shared" si="86"/>
        <v>нд</v>
      </c>
      <c r="F58" s="29" t="str">
        <f t="shared" si="86"/>
        <v>нд</v>
      </c>
      <c r="G58" s="29" t="str">
        <f t="shared" si="86"/>
        <v>нд</v>
      </c>
      <c r="H58" s="29" t="str">
        <f t="shared" si="86"/>
        <v>нд</v>
      </c>
      <c r="I58" s="29" t="str">
        <f t="shared" ref="I58:P58" si="87">IF(NOT(SUM(I59)=0),SUM(I59),"нд")</f>
        <v>нд</v>
      </c>
      <c r="J58" s="29" t="str">
        <f t="shared" si="87"/>
        <v>нд</v>
      </c>
      <c r="K58" s="29" t="str">
        <f t="shared" si="87"/>
        <v>нд</v>
      </c>
      <c r="L58" s="29" t="str">
        <f t="shared" si="87"/>
        <v>нд</v>
      </c>
      <c r="M58" s="29" t="str">
        <f t="shared" si="87"/>
        <v>нд</v>
      </c>
      <c r="N58" s="29" t="str">
        <f t="shared" si="87"/>
        <v>нд</v>
      </c>
      <c r="O58" s="29" t="str">
        <f t="shared" si="87"/>
        <v>нд</v>
      </c>
      <c r="P58" s="29" t="str">
        <f t="shared" si="87"/>
        <v>нд</v>
      </c>
      <c r="Q58" s="29" t="str">
        <f t="shared" ref="Q58:R58" si="88">IF(NOT(SUM(Q59)=0),SUM(Q59),"нд")</f>
        <v>нд</v>
      </c>
      <c r="R58" s="29" t="str">
        <f t="shared" si="88"/>
        <v>нд</v>
      </c>
      <c r="S58" s="29" t="str">
        <f t="shared" si="5"/>
        <v>нд</v>
      </c>
      <c r="T58" s="29" t="s">
        <v>24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43"/>
        <v>нд</v>
      </c>
      <c r="H59" s="34" t="str">
        <f t="shared" si="44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45"/>
        <v>нд</v>
      </c>
      <c r="R59" s="85" t="str">
        <f t="shared" si="46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76</v>
      </c>
      <c r="B60" s="28" t="s">
        <v>77</v>
      </c>
      <c r="C60" s="29" t="s">
        <v>23</v>
      </c>
      <c r="D60" s="29" t="str">
        <f t="shared" ref="D60:H60" si="89">IF(NOT(SUM(D61)=0),SUM(D61),"нд")</f>
        <v>нд</v>
      </c>
      <c r="E60" s="29" t="str">
        <f t="shared" si="89"/>
        <v>нд</v>
      </c>
      <c r="F60" s="29" t="str">
        <f t="shared" si="89"/>
        <v>нд</v>
      </c>
      <c r="G60" s="29" t="str">
        <f t="shared" si="89"/>
        <v>нд</v>
      </c>
      <c r="H60" s="29" t="str">
        <f t="shared" si="89"/>
        <v>нд</v>
      </c>
      <c r="I60" s="29" t="str">
        <f t="shared" ref="I60:P60" si="90">IF(NOT(SUM(I61)=0),SUM(I61),"нд")</f>
        <v>нд</v>
      </c>
      <c r="J60" s="29" t="str">
        <f t="shared" si="90"/>
        <v>нд</v>
      </c>
      <c r="K60" s="29" t="str">
        <f t="shared" si="90"/>
        <v>нд</v>
      </c>
      <c r="L60" s="29" t="str">
        <f t="shared" si="90"/>
        <v>нд</v>
      </c>
      <c r="M60" s="29" t="str">
        <f t="shared" si="90"/>
        <v>нд</v>
      </c>
      <c r="N60" s="29" t="str">
        <f t="shared" si="90"/>
        <v>нд</v>
      </c>
      <c r="O60" s="29" t="str">
        <f t="shared" si="90"/>
        <v>нд</v>
      </c>
      <c r="P60" s="29" t="str">
        <f t="shared" si="90"/>
        <v>нд</v>
      </c>
      <c r="Q60" s="29" t="str">
        <f t="shared" ref="Q60:R60" si="91">IF(NOT(SUM(Q61)=0),SUM(Q61),"нд")</f>
        <v>нд</v>
      </c>
      <c r="R60" s="29" t="str">
        <f t="shared" si="91"/>
        <v>нд</v>
      </c>
      <c r="S60" s="29" t="str">
        <f t="shared" si="5"/>
        <v>нд</v>
      </c>
      <c r="T60" s="29" t="s">
        <v>24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43"/>
        <v>нд</v>
      </c>
      <c r="H61" s="34" t="str">
        <f t="shared" si="44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45"/>
        <v>нд</v>
      </c>
      <c r="R61" s="85" t="str">
        <f t="shared" si="46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78</v>
      </c>
      <c r="B62" s="22" t="s">
        <v>79</v>
      </c>
      <c r="C62" s="23" t="s">
        <v>23</v>
      </c>
      <c r="D62" s="64">
        <f t="shared" ref="D62:E62" si="92">IF(NOT(SUM(D63,D93,D127,D149)=0),SUM(D63,D93,D127,D149),"нд")</f>
        <v>136.69600000000003</v>
      </c>
      <c r="E62" s="64">
        <f t="shared" si="92"/>
        <v>28.438000000000002</v>
      </c>
      <c r="F62" s="64">
        <f>IF(NOT(SUM(F63,F93,F127,F149)=0),SUM(F63,F93,F127,F149),"нд")</f>
        <v>107.81400000000001</v>
      </c>
      <c r="G62" s="64">
        <f t="shared" ref="G62:P62" si="93">IF(NOT(SUM(G63,G93,G127,G149)=0),SUM(G63,G93,G127,G149),"нд")</f>
        <v>32.478999999999999</v>
      </c>
      <c r="H62" s="64">
        <f t="shared" si="93"/>
        <v>15.201000000000001</v>
      </c>
      <c r="I62" s="64" t="str">
        <f t="shared" si="93"/>
        <v>нд</v>
      </c>
      <c r="J62" s="64" t="str">
        <f t="shared" si="93"/>
        <v>нд</v>
      </c>
      <c r="K62" s="64">
        <f t="shared" si="93"/>
        <v>5.9660000000000002</v>
      </c>
      <c r="L62" s="64" t="str">
        <f t="shared" si="93"/>
        <v>нд</v>
      </c>
      <c r="M62" s="64">
        <f t="shared" si="93"/>
        <v>10.997</v>
      </c>
      <c r="N62" s="64">
        <f t="shared" si="93"/>
        <v>15.201000000000001</v>
      </c>
      <c r="O62" s="64">
        <f t="shared" si="93"/>
        <v>15.515999999999998</v>
      </c>
      <c r="P62" s="64" t="str">
        <f t="shared" si="93"/>
        <v>нд</v>
      </c>
      <c r="Q62" s="64">
        <f t="shared" ref="Q62:R62" si="94">IF(NOT(SUM(Q63,Q93,Q127,Q149)=0),SUM(Q63,Q93,Q127,Q149),"нд")</f>
        <v>91.053000000000011</v>
      </c>
      <c r="R62" s="64">
        <f t="shared" si="94"/>
        <v>-17.277999999999999</v>
      </c>
      <c r="S62" s="74">
        <f t="shared" si="5"/>
        <v>-53.2</v>
      </c>
      <c r="T62" s="64" t="s">
        <v>24</v>
      </c>
    </row>
    <row r="63" spans="1:20" ht="63" x14ac:dyDescent="0.25">
      <c r="A63" s="24" t="s">
        <v>80</v>
      </c>
      <c r="B63" s="25" t="s">
        <v>81</v>
      </c>
      <c r="C63" s="26" t="s">
        <v>23</v>
      </c>
      <c r="D63" s="65">
        <f t="shared" ref="D63:E63" si="95">IF(NOT(SUM(D64,D68)=0),SUM(D64,D68),"нд")</f>
        <v>27.863000000000003</v>
      </c>
      <c r="E63" s="65" t="str">
        <f t="shared" si="95"/>
        <v>нд</v>
      </c>
      <c r="F63" s="65">
        <f>IF(NOT(SUM(F64,F68)=0),SUM(F64,F68),"нд")</f>
        <v>27.863000000000003</v>
      </c>
      <c r="G63" s="65">
        <f t="shared" ref="G63:P63" si="96">IF(NOT(SUM(G64,G68)=0),SUM(G64,G68),"нд")</f>
        <v>8.4770000000000003</v>
      </c>
      <c r="H63" s="65">
        <f t="shared" si="96"/>
        <v>7.0679999999999996</v>
      </c>
      <c r="I63" s="65" t="str">
        <f t="shared" si="96"/>
        <v>нд</v>
      </c>
      <c r="J63" s="65" t="str">
        <f t="shared" si="96"/>
        <v>нд</v>
      </c>
      <c r="K63" s="65">
        <f t="shared" si="96"/>
        <v>5.9660000000000002</v>
      </c>
      <c r="L63" s="65" t="str">
        <f t="shared" si="96"/>
        <v>нд</v>
      </c>
      <c r="M63" s="65">
        <f t="shared" si="96"/>
        <v>2.5110000000000001</v>
      </c>
      <c r="N63" s="65">
        <f t="shared" si="96"/>
        <v>7.0679999999999996</v>
      </c>
      <c r="O63" s="65" t="str">
        <f t="shared" si="96"/>
        <v>нд</v>
      </c>
      <c r="P63" s="65" t="str">
        <f t="shared" si="96"/>
        <v>нд</v>
      </c>
      <c r="Q63" s="65">
        <f t="shared" ref="Q63:R63" si="97">IF(NOT(SUM(Q64,Q68)=0),SUM(Q64,Q68),"нд")</f>
        <v>19.386000000000003</v>
      </c>
      <c r="R63" s="65">
        <f t="shared" si="97"/>
        <v>-1.4090000000000005</v>
      </c>
      <c r="S63" s="75">
        <f t="shared" si="5"/>
        <v>-16.62</v>
      </c>
      <c r="T63" s="65" t="s">
        <v>24</v>
      </c>
    </row>
    <row r="64" spans="1:20" ht="31.5" x14ac:dyDescent="0.25">
      <c r="A64" s="27" t="s">
        <v>82</v>
      </c>
      <c r="B64" s="28" t="s">
        <v>83</v>
      </c>
      <c r="C64" s="29" t="s">
        <v>23</v>
      </c>
      <c r="D64" s="66">
        <f t="shared" ref="D64:H64" si="98">IF(NOT(SUM(D65)=0),SUM(D65),"нд")</f>
        <v>2.5110000000000001</v>
      </c>
      <c r="E64" s="29" t="str">
        <f t="shared" si="98"/>
        <v>нд</v>
      </c>
      <c r="F64" s="66">
        <f t="shared" si="98"/>
        <v>2.5110000000000001</v>
      </c>
      <c r="G64" s="66">
        <f t="shared" si="98"/>
        <v>2.5110000000000001</v>
      </c>
      <c r="H64" s="66">
        <f t="shared" si="98"/>
        <v>2.4020000000000001</v>
      </c>
      <c r="I64" s="29" t="str">
        <f t="shared" ref="I64:P64" si="99">IF(NOT(SUM(I65)=0),SUM(I65),"нд")</f>
        <v>нд</v>
      </c>
      <c r="J64" s="29" t="str">
        <f t="shared" si="99"/>
        <v>нд</v>
      </c>
      <c r="K64" s="29" t="str">
        <f t="shared" si="99"/>
        <v>нд</v>
      </c>
      <c r="L64" s="29" t="str">
        <f t="shared" si="99"/>
        <v>нд</v>
      </c>
      <c r="M64" s="29">
        <f t="shared" si="99"/>
        <v>2.5110000000000001</v>
      </c>
      <c r="N64" s="29">
        <f t="shared" si="99"/>
        <v>2.4020000000000001</v>
      </c>
      <c r="O64" s="29" t="str">
        <f t="shared" si="99"/>
        <v>нд</v>
      </c>
      <c r="P64" s="29" t="str">
        <f t="shared" si="99"/>
        <v>нд</v>
      </c>
      <c r="Q64" s="29" t="str">
        <f t="shared" ref="Q64:R64" si="100">IF(NOT(SUM(Q65)=0),SUM(Q65),"нд")</f>
        <v>нд</v>
      </c>
      <c r="R64" s="29">
        <f t="shared" si="100"/>
        <v>-0.10899999999999999</v>
      </c>
      <c r="S64" s="76">
        <f t="shared" si="5"/>
        <v>-4.34</v>
      </c>
      <c r="T64" s="29" t="s">
        <v>24</v>
      </c>
    </row>
    <row r="65" spans="1:20" x14ac:dyDescent="0.25">
      <c r="A65" s="8" t="s">
        <v>140</v>
      </c>
      <c r="B65" s="9" t="s">
        <v>308</v>
      </c>
      <c r="C65" s="4" t="s">
        <v>23</v>
      </c>
      <c r="D65" s="61">
        <f t="shared" ref="D65:E65" si="101">IF(NOT(SUM(D66,D67)=0),SUM(D66,D67),"нд")</f>
        <v>2.5110000000000001</v>
      </c>
      <c r="E65" s="4" t="str">
        <f t="shared" si="101"/>
        <v>нд</v>
      </c>
      <c r="F65" s="61">
        <f>IF(NOT(SUM(F66,F67)=0),SUM(F66,F67),"нд")</f>
        <v>2.5110000000000001</v>
      </c>
      <c r="G65" s="61">
        <f t="shared" ref="G65:P65" si="102">IF(NOT(SUM(G66,G67)=0),SUM(G66,G67),"нд")</f>
        <v>2.5110000000000001</v>
      </c>
      <c r="H65" s="61">
        <f t="shared" si="102"/>
        <v>2.4020000000000001</v>
      </c>
      <c r="I65" s="4" t="str">
        <f t="shared" si="102"/>
        <v>нд</v>
      </c>
      <c r="J65" s="4" t="str">
        <f t="shared" si="102"/>
        <v>нд</v>
      </c>
      <c r="K65" s="4" t="str">
        <f t="shared" si="102"/>
        <v>нд</v>
      </c>
      <c r="L65" s="4" t="str">
        <f t="shared" si="102"/>
        <v>нд</v>
      </c>
      <c r="M65" s="4">
        <f t="shared" si="102"/>
        <v>2.5110000000000001</v>
      </c>
      <c r="N65" s="4">
        <f t="shared" si="102"/>
        <v>2.4020000000000001</v>
      </c>
      <c r="O65" s="4" t="str">
        <f t="shared" si="102"/>
        <v>нд</v>
      </c>
      <c r="P65" s="4" t="str">
        <f t="shared" si="102"/>
        <v>нд</v>
      </c>
      <c r="Q65" s="4" t="str">
        <f t="shared" ref="Q65:R65" si="103">IF(NOT(SUM(Q66,Q67)=0),SUM(Q66,Q67),"нд")</f>
        <v>нд</v>
      </c>
      <c r="R65" s="4">
        <f t="shared" si="103"/>
        <v>-0.10899999999999999</v>
      </c>
      <c r="S65" s="71">
        <f t="shared" si="5"/>
        <v>-4.34</v>
      </c>
      <c r="T65" s="4" t="s">
        <v>24</v>
      </c>
    </row>
    <row r="66" spans="1:20" s="67" customFormat="1" ht="47.25" x14ac:dyDescent="0.25">
      <c r="A66" s="87" t="s">
        <v>140</v>
      </c>
      <c r="B66" s="94" t="s">
        <v>141</v>
      </c>
      <c r="C66" s="88" t="s">
        <v>142</v>
      </c>
      <c r="D66" s="34">
        <v>1.3120000000000001</v>
      </c>
      <c r="E66" s="34" t="s">
        <v>24</v>
      </c>
      <c r="F66" s="34">
        <v>1.3120000000000001</v>
      </c>
      <c r="G66" s="34">
        <f t="shared" si="43"/>
        <v>1.3120000000000001</v>
      </c>
      <c r="H66" s="34">
        <f t="shared" si="44"/>
        <v>1.1220000000000001</v>
      </c>
      <c r="I66" s="12" t="s">
        <v>24</v>
      </c>
      <c r="J66" s="12" t="s">
        <v>24</v>
      </c>
      <c r="K66" s="12" t="s">
        <v>24</v>
      </c>
      <c r="L66" s="12" t="s">
        <v>24</v>
      </c>
      <c r="M66" s="12">
        <v>1.3120000000000001</v>
      </c>
      <c r="N66" s="12">
        <v>1.1220000000000001</v>
      </c>
      <c r="O66" s="12" t="s">
        <v>24</v>
      </c>
      <c r="P66" s="12" t="s">
        <v>24</v>
      </c>
      <c r="Q66" s="34">
        <v>0</v>
      </c>
      <c r="R66" s="95">
        <f>IF(SUM(H66)-SUM(G66)=0,"нд",SUM(H66)-SUM(G66))</f>
        <v>-0.18999999999999995</v>
      </c>
      <c r="S66" s="77">
        <f t="shared" si="5"/>
        <v>-14.48</v>
      </c>
      <c r="T66" s="34" t="s">
        <v>24</v>
      </c>
    </row>
    <row r="67" spans="1:20" s="67" customFormat="1" ht="47.25" x14ac:dyDescent="0.25">
      <c r="A67" s="87" t="s">
        <v>140</v>
      </c>
      <c r="B67" s="94" t="s">
        <v>143</v>
      </c>
      <c r="C67" s="88" t="s">
        <v>144</v>
      </c>
      <c r="D67" s="34">
        <v>1.1990000000000001</v>
      </c>
      <c r="E67" s="34" t="s">
        <v>24</v>
      </c>
      <c r="F67" s="34">
        <v>1.1990000000000001</v>
      </c>
      <c r="G67" s="34">
        <f t="shared" si="43"/>
        <v>1.1990000000000001</v>
      </c>
      <c r="H67" s="34">
        <f t="shared" si="44"/>
        <v>1.28</v>
      </c>
      <c r="I67" s="12" t="s">
        <v>24</v>
      </c>
      <c r="J67" s="12" t="s">
        <v>24</v>
      </c>
      <c r="K67" s="12" t="s">
        <v>24</v>
      </c>
      <c r="L67" s="12" t="s">
        <v>24</v>
      </c>
      <c r="M67" s="12">
        <v>1.1990000000000001</v>
      </c>
      <c r="N67" s="12">
        <v>1.28</v>
      </c>
      <c r="O67" s="12" t="s">
        <v>24</v>
      </c>
      <c r="P67" s="12" t="s">
        <v>24</v>
      </c>
      <c r="Q67" s="34">
        <v>0</v>
      </c>
      <c r="R67" s="95">
        <f t="shared" si="46"/>
        <v>8.0999999999999961E-2</v>
      </c>
      <c r="S67" s="77">
        <f t="shared" si="5"/>
        <v>6.76</v>
      </c>
      <c r="T67" s="34" t="s">
        <v>24</v>
      </c>
    </row>
    <row r="68" spans="1:20" ht="47.25" x14ac:dyDescent="0.25">
      <c r="A68" s="27" t="s">
        <v>84</v>
      </c>
      <c r="B68" s="28" t="s">
        <v>85</v>
      </c>
      <c r="C68" s="29" t="s">
        <v>23</v>
      </c>
      <c r="D68" s="66">
        <f t="shared" ref="D68:E68" si="104">IF(NOT(SUM(D69,D85)=0),SUM(D69,D85),"нд")</f>
        <v>25.352000000000004</v>
      </c>
      <c r="E68" s="29" t="str">
        <f t="shared" si="104"/>
        <v>нд</v>
      </c>
      <c r="F68" s="66">
        <f>IF(NOT(SUM(F69,F85)=0),SUM(F69,F85),"нд")</f>
        <v>25.352000000000004</v>
      </c>
      <c r="G68" s="66">
        <f t="shared" ref="G68:P68" si="105">IF(NOT(SUM(G69,G85)=0),SUM(G69,G85),"нд")</f>
        <v>5.9660000000000002</v>
      </c>
      <c r="H68" s="66">
        <f t="shared" si="105"/>
        <v>4.6659999999999995</v>
      </c>
      <c r="I68" s="29" t="str">
        <f t="shared" si="105"/>
        <v>нд</v>
      </c>
      <c r="J68" s="29" t="str">
        <f t="shared" si="105"/>
        <v>нд</v>
      </c>
      <c r="K68" s="29">
        <f t="shared" si="105"/>
        <v>5.9660000000000002</v>
      </c>
      <c r="L68" s="29" t="str">
        <f t="shared" si="105"/>
        <v>нд</v>
      </c>
      <c r="M68" s="29" t="str">
        <f t="shared" si="105"/>
        <v>нд</v>
      </c>
      <c r="N68" s="29">
        <f t="shared" si="105"/>
        <v>4.6659999999999995</v>
      </c>
      <c r="O68" s="29" t="str">
        <f t="shared" si="105"/>
        <v>нд</v>
      </c>
      <c r="P68" s="29" t="str">
        <f t="shared" si="105"/>
        <v>нд</v>
      </c>
      <c r="Q68" s="29">
        <f t="shared" ref="Q68:R68" si="106">IF(NOT(SUM(Q69,Q85)=0),SUM(Q69,Q85),"нд")</f>
        <v>19.386000000000003</v>
      </c>
      <c r="R68" s="29">
        <f t="shared" si="106"/>
        <v>-1.3000000000000005</v>
      </c>
      <c r="S68" s="29">
        <f t="shared" si="5"/>
        <v>-21.79</v>
      </c>
      <c r="T68" s="29" t="s">
        <v>24</v>
      </c>
    </row>
    <row r="69" spans="1:20" x14ac:dyDescent="0.25">
      <c r="A69" s="8" t="s">
        <v>86</v>
      </c>
      <c r="B69" s="9" t="s">
        <v>308</v>
      </c>
      <c r="C69" s="4" t="s">
        <v>23</v>
      </c>
      <c r="D69" s="61">
        <f t="shared" ref="D69:E69" si="107">IF(NOT(SUM(D70:D84)=0),SUM(D70:D84),"нд")</f>
        <v>13.231000000000002</v>
      </c>
      <c r="E69" s="4" t="str">
        <f t="shared" si="107"/>
        <v>нд</v>
      </c>
      <c r="F69" s="61">
        <f>IF(NOT(SUM(F70:F84)=0),SUM(F70:F84),"нд")</f>
        <v>13.231000000000002</v>
      </c>
      <c r="G69" s="61" t="str">
        <f t="shared" ref="G69:H69" si="108">IF(NOT(SUM(G70:G84)=0),SUM(G70:G84),"нд")</f>
        <v>нд</v>
      </c>
      <c r="H69" s="61" t="str">
        <f t="shared" si="108"/>
        <v>нд</v>
      </c>
      <c r="I69" s="4" t="str">
        <f t="shared" ref="I69:P69" si="109">IF(NOT(SUM(I70:I84)=0),SUM(I70:I84),"нд")</f>
        <v>нд</v>
      </c>
      <c r="J69" s="4" t="str">
        <f t="shared" si="109"/>
        <v>нд</v>
      </c>
      <c r="K69" s="4" t="str">
        <f t="shared" si="109"/>
        <v>нд</v>
      </c>
      <c r="L69" s="4" t="str">
        <f t="shared" si="109"/>
        <v>нд</v>
      </c>
      <c r="M69" s="4" t="str">
        <f t="shared" si="109"/>
        <v>нд</v>
      </c>
      <c r="N69" s="4" t="str">
        <f t="shared" si="109"/>
        <v>нд</v>
      </c>
      <c r="O69" s="4" t="str">
        <f t="shared" si="109"/>
        <v>нд</v>
      </c>
      <c r="P69" s="4" t="str">
        <f t="shared" si="109"/>
        <v>нд</v>
      </c>
      <c r="Q69" s="4">
        <f t="shared" ref="Q69:R69" si="110">IF(NOT(SUM(Q70:Q84)=0),SUM(Q70:Q84),"нд")</f>
        <v>13.231000000000002</v>
      </c>
      <c r="R69" s="4" t="str">
        <f t="shared" si="110"/>
        <v>нд</v>
      </c>
      <c r="S69" s="4" t="str">
        <f t="shared" si="5"/>
        <v>нд</v>
      </c>
      <c r="T69" s="4" t="s">
        <v>24</v>
      </c>
    </row>
    <row r="70" spans="1:20" s="67" customFormat="1" ht="31.5" x14ac:dyDescent="0.25">
      <c r="A70" s="87" t="s">
        <v>86</v>
      </c>
      <c r="B70" s="94" t="s">
        <v>145</v>
      </c>
      <c r="C70" s="88" t="s">
        <v>146</v>
      </c>
      <c r="D70" s="34">
        <v>1.6240000000000001</v>
      </c>
      <c r="E70" s="34" t="s">
        <v>24</v>
      </c>
      <c r="F70" s="34">
        <v>1.6240000000000001</v>
      </c>
      <c r="G70" s="34" t="str">
        <f t="shared" si="43"/>
        <v>нд</v>
      </c>
      <c r="H70" s="34" t="str">
        <f t="shared" si="44"/>
        <v>нд</v>
      </c>
      <c r="I70" s="12" t="s">
        <v>24</v>
      </c>
      <c r="J70" s="12" t="s">
        <v>24</v>
      </c>
      <c r="K70" s="12" t="s">
        <v>24</v>
      </c>
      <c r="L70" s="12" t="s">
        <v>24</v>
      </c>
      <c r="M70" s="12" t="s">
        <v>24</v>
      </c>
      <c r="N70" s="12" t="s">
        <v>24</v>
      </c>
      <c r="O70" s="12" t="s">
        <v>24</v>
      </c>
      <c r="P70" s="12" t="s">
        <v>24</v>
      </c>
      <c r="Q70" s="34">
        <f t="shared" si="45"/>
        <v>1.6240000000000001</v>
      </c>
      <c r="R70" s="95" t="str">
        <f t="shared" si="46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86</v>
      </c>
      <c r="B71" s="94" t="s">
        <v>147</v>
      </c>
      <c r="C71" s="88" t="s">
        <v>148</v>
      </c>
      <c r="D71" s="34">
        <v>0.378</v>
      </c>
      <c r="E71" s="34" t="s">
        <v>24</v>
      </c>
      <c r="F71" s="34">
        <v>0.378</v>
      </c>
      <c r="G71" s="34" t="str">
        <f t="shared" si="43"/>
        <v>нд</v>
      </c>
      <c r="H71" s="34" t="str">
        <f t="shared" si="44"/>
        <v>нд</v>
      </c>
      <c r="I71" s="98" t="s">
        <v>24</v>
      </c>
      <c r="J71" s="98" t="s">
        <v>24</v>
      </c>
      <c r="K71" s="98" t="s">
        <v>24</v>
      </c>
      <c r="L71" s="98" t="s">
        <v>24</v>
      </c>
      <c r="M71" s="98" t="s">
        <v>24</v>
      </c>
      <c r="N71" s="98" t="s">
        <v>24</v>
      </c>
      <c r="O71" s="98" t="s">
        <v>24</v>
      </c>
      <c r="P71" s="98" t="s">
        <v>24</v>
      </c>
      <c r="Q71" s="34">
        <f t="shared" si="45"/>
        <v>0.378</v>
      </c>
      <c r="R71" s="95" t="str">
        <f t="shared" si="46"/>
        <v>нд</v>
      </c>
      <c r="S71" s="77" t="str">
        <f t="shared" si="5"/>
        <v>нд</v>
      </c>
      <c r="T71" s="98" t="s">
        <v>24</v>
      </c>
    </row>
    <row r="72" spans="1:20" s="67" customFormat="1" ht="31.5" x14ac:dyDescent="0.25">
      <c r="A72" s="87" t="s">
        <v>86</v>
      </c>
      <c r="B72" s="94" t="s">
        <v>149</v>
      </c>
      <c r="C72" s="88" t="s">
        <v>150</v>
      </c>
      <c r="D72" s="34">
        <v>0.56399999999999995</v>
      </c>
      <c r="E72" s="34" t="s">
        <v>24</v>
      </c>
      <c r="F72" s="34">
        <v>0.56399999999999995</v>
      </c>
      <c r="G72" s="34" t="str">
        <f t="shared" si="43"/>
        <v>нд</v>
      </c>
      <c r="H72" s="34" t="str">
        <f t="shared" si="44"/>
        <v>нд</v>
      </c>
      <c r="I72" s="12" t="s">
        <v>24</v>
      </c>
      <c r="J72" s="12" t="s">
        <v>24</v>
      </c>
      <c r="K72" s="12" t="s">
        <v>24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  <c r="Q72" s="34">
        <f t="shared" si="45"/>
        <v>0.56399999999999995</v>
      </c>
      <c r="R72" s="95" t="str">
        <f t="shared" si="46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86</v>
      </c>
      <c r="B73" s="94" t="s">
        <v>151</v>
      </c>
      <c r="C73" s="88" t="s">
        <v>152</v>
      </c>
      <c r="D73" s="34">
        <v>1.127</v>
      </c>
      <c r="E73" s="34" t="s">
        <v>24</v>
      </c>
      <c r="F73" s="34">
        <v>1.127</v>
      </c>
      <c r="G73" s="34" t="str">
        <f t="shared" si="43"/>
        <v>нд</v>
      </c>
      <c r="H73" s="34" t="str">
        <f t="shared" si="44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45"/>
        <v>1.127</v>
      </c>
      <c r="R73" s="95" t="str">
        <f t="shared" si="46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86</v>
      </c>
      <c r="B74" s="94" t="s">
        <v>153</v>
      </c>
      <c r="C74" s="88" t="s">
        <v>154</v>
      </c>
      <c r="D74" s="34">
        <v>0.56399999999999995</v>
      </c>
      <c r="E74" s="34" t="s">
        <v>24</v>
      </c>
      <c r="F74" s="34">
        <v>0.56399999999999995</v>
      </c>
      <c r="G74" s="34" t="str">
        <f t="shared" si="43"/>
        <v>нд</v>
      </c>
      <c r="H74" s="34" t="str">
        <f t="shared" si="44"/>
        <v>нд</v>
      </c>
      <c r="I74" s="99" t="s">
        <v>24</v>
      </c>
      <c r="J74" s="99" t="s">
        <v>24</v>
      </c>
      <c r="K74" s="99" t="s">
        <v>24</v>
      </c>
      <c r="L74" s="99" t="s">
        <v>24</v>
      </c>
      <c r="M74" s="99" t="s">
        <v>24</v>
      </c>
      <c r="N74" s="99" t="s">
        <v>24</v>
      </c>
      <c r="O74" s="99" t="s">
        <v>24</v>
      </c>
      <c r="P74" s="99" t="s">
        <v>24</v>
      </c>
      <c r="Q74" s="34">
        <f t="shared" si="45"/>
        <v>0.56399999999999995</v>
      </c>
      <c r="R74" s="95" t="str">
        <f t="shared" si="46"/>
        <v>нд</v>
      </c>
      <c r="S74" s="77" t="str">
        <f t="shared" si="5"/>
        <v>нд</v>
      </c>
      <c r="T74" s="99" t="s">
        <v>24</v>
      </c>
    </row>
    <row r="75" spans="1:20" s="67" customFormat="1" ht="47.25" x14ac:dyDescent="0.25">
      <c r="A75" s="87" t="s">
        <v>86</v>
      </c>
      <c r="B75" s="94" t="s">
        <v>155</v>
      </c>
      <c r="C75" s="88" t="s">
        <v>156</v>
      </c>
      <c r="D75" s="34">
        <v>1.127</v>
      </c>
      <c r="E75" s="34" t="s">
        <v>24</v>
      </c>
      <c r="F75" s="34">
        <v>1.127</v>
      </c>
      <c r="G75" s="34" t="str">
        <f t="shared" si="43"/>
        <v>нд</v>
      </c>
      <c r="H75" s="34" t="str">
        <f t="shared" si="44"/>
        <v>нд</v>
      </c>
      <c r="I75" s="99" t="s">
        <v>24</v>
      </c>
      <c r="J75" s="99" t="s">
        <v>24</v>
      </c>
      <c r="K75" s="99" t="s">
        <v>24</v>
      </c>
      <c r="L75" s="99" t="s">
        <v>24</v>
      </c>
      <c r="M75" s="99" t="s">
        <v>24</v>
      </c>
      <c r="N75" s="99" t="s">
        <v>24</v>
      </c>
      <c r="O75" s="99" t="s">
        <v>24</v>
      </c>
      <c r="P75" s="99" t="s">
        <v>24</v>
      </c>
      <c r="Q75" s="34">
        <f t="shared" si="45"/>
        <v>1.127</v>
      </c>
      <c r="R75" s="95" t="str">
        <f t="shared" si="46"/>
        <v>нд</v>
      </c>
      <c r="S75" s="77" t="str">
        <f t="shared" si="5"/>
        <v>нд</v>
      </c>
      <c r="T75" s="99" t="s">
        <v>24</v>
      </c>
    </row>
    <row r="76" spans="1:20" s="67" customFormat="1" ht="31.5" x14ac:dyDescent="0.25">
      <c r="A76" s="87" t="s">
        <v>86</v>
      </c>
      <c r="B76" s="94" t="s">
        <v>157</v>
      </c>
      <c r="C76" s="88" t="s">
        <v>158</v>
      </c>
      <c r="D76" s="34">
        <v>1.175</v>
      </c>
      <c r="E76" s="34" t="s">
        <v>24</v>
      </c>
      <c r="F76" s="34">
        <v>1.175</v>
      </c>
      <c r="G76" s="34" t="str">
        <f t="shared" si="43"/>
        <v>нд</v>
      </c>
      <c r="H76" s="34" t="str">
        <f t="shared" si="44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45"/>
        <v>1.175</v>
      </c>
      <c r="R76" s="95" t="str">
        <f t="shared" si="46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86</v>
      </c>
      <c r="B77" s="94" t="s">
        <v>159</v>
      </c>
      <c r="C77" s="88" t="s">
        <v>160</v>
      </c>
      <c r="D77" s="34">
        <v>1.175</v>
      </c>
      <c r="E77" s="34" t="s">
        <v>24</v>
      </c>
      <c r="F77" s="34">
        <v>1.175</v>
      </c>
      <c r="G77" s="34" t="str">
        <f t="shared" si="43"/>
        <v>нд</v>
      </c>
      <c r="H77" s="34" t="str">
        <f t="shared" si="44"/>
        <v>нд</v>
      </c>
      <c r="I77" s="100" t="s">
        <v>24</v>
      </c>
      <c r="J77" s="100" t="s">
        <v>24</v>
      </c>
      <c r="K77" s="100" t="s">
        <v>24</v>
      </c>
      <c r="L77" s="100" t="s">
        <v>24</v>
      </c>
      <c r="M77" s="100" t="s">
        <v>24</v>
      </c>
      <c r="N77" s="100" t="s">
        <v>24</v>
      </c>
      <c r="O77" s="100" t="s">
        <v>24</v>
      </c>
      <c r="P77" s="100" t="s">
        <v>24</v>
      </c>
      <c r="Q77" s="34">
        <f t="shared" si="45"/>
        <v>1.175</v>
      </c>
      <c r="R77" s="95" t="str">
        <f t="shared" si="46"/>
        <v>нд</v>
      </c>
      <c r="S77" s="77" t="str">
        <f t="shared" si="5"/>
        <v>нд</v>
      </c>
      <c r="T77" s="100" t="s">
        <v>24</v>
      </c>
    </row>
    <row r="78" spans="1:20" s="67" customFormat="1" ht="47.25" x14ac:dyDescent="0.25">
      <c r="A78" s="87" t="s">
        <v>86</v>
      </c>
      <c r="B78" s="94" t="s">
        <v>161</v>
      </c>
      <c r="C78" s="88" t="s">
        <v>162</v>
      </c>
      <c r="D78" s="34">
        <v>0.56399999999999995</v>
      </c>
      <c r="E78" s="34" t="s">
        <v>24</v>
      </c>
      <c r="F78" s="34">
        <v>0.56399999999999995</v>
      </c>
      <c r="G78" s="34" t="str">
        <f t="shared" si="43"/>
        <v>нд</v>
      </c>
      <c r="H78" s="34" t="str">
        <f t="shared" si="44"/>
        <v>нд</v>
      </c>
      <c r="I78" s="98" t="s">
        <v>24</v>
      </c>
      <c r="J78" s="98" t="s">
        <v>24</v>
      </c>
      <c r="K78" s="98" t="s">
        <v>24</v>
      </c>
      <c r="L78" s="98" t="s">
        <v>24</v>
      </c>
      <c r="M78" s="98" t="s">
        <v>24</v>
      </c>
      <c r="N78" s="98" t="s">
        <v>24</v>
      </c>
      <c r="O78" s="98" t="s">
        <v>24</v>
      </c>
      <c r="P78" s="98" t="s">
        <v>24</v>
      </c>
      <c r="Q78" s="34">
        <f t="shared" si="45"/>
        <v>0.56399999999999995</v>
      </c>
      <c r="R78" s="95" t="str">
        <f t="shared" si="46"/>
        <v>нд</v>
      </c>
      <c r="S78" s="77" t="str">
        <f t="shared" si="5"/>
        <v>нд</v>
      </c>
      <c r="T78" s="98" t="s">
        <v>24</v>
      </c>
    </row>
    <row r="79" spans="1:20" s="67" customFormat="1" ht="47.25" x14ac:dyDescent="0.25">
      <c r="A79" s="87" t="s">
        <v>86</v>
      </c>
      <c r="B79" s="94" t="s">
        <v>163</v>
      </c>
      <c r="C79" s="88" t="s">
        <v>164</v>
      </c>
      <c r="D79" s="34">
        <v>1.175</v>
      </c>
      <c r="E79" s="34" t="s">
        <v>24</v>
      </c>
      <c r="F79" s="34">
        <v>1.175</v>
      </c>
      <c r="G79" s="34" t="str">
        <f t="shared" si="43"/>
        <v>нд</v>
      </c>
      <c r="H79" s="34" t="str">
        <f t="shared" si="44"/>
        <v>нд</v>
      </c>
      <c r="I79" s="98" t="s">
        <v>24</v>
      </c>
      <c r="J79" s="98" t="s">
        <v>24</v>
      </c>
      <c r="K79" s="98" t="s">
        <v>24</v>
      </c>
      <c r="L79" s="98" t="s">
        <v>24</v>
      </c>
      <c r="M79" s="98" t="s">
        <v>24</v>
      </c>
      <c r="N79" s="98" t="s">
        <v>24</v>
      </c>
      <c r="O79" s="98" t="s">
        <v>24</v>
      </c>
      <c r="P79" s="98" t="s">
        <v>24</v>
      </c>
      <c r="Q79" s="34">
        <f t="shared" si="45"/>
        <v>1.175</v>
      </c>
      <c r="R79" s="95" t="str">
        <f t="shared" si="46"/>
        <v>нд</v>
      </c>
      <c r="S79" s="77" t="str">
        <f t="shared" si="5"/>
        <v>нд</v>
      </c>
      <c r="T79" s="98" t="s">
        <v>24</v>
      </c>
    </row>
    <row r="80" spans="1:20" s="67" customFormat="1" ht="47.25" x14ac:dyDescent="0.25">
      <c r="A80" s="87" t="s">
        <v>86</v>
      </c>
      <c r="B80" s="94" t="s">
        <v>165</v>
      </c>
      <c r="C80" s="88" t="s">
        <v>166</v>
      </c>
      <c r="D80" s="34">
        <v>1.175</v>
      </c>
      <c r="E80" s="34" t="s">
        <v>24</v>
      </c>
      <c r="F80" s="34">
        <v>1.175</v>
      </c>
      <c r="G80" s="34" t="str">
        <f t="shared" si="43"/>
        <v>нд</v>
      </c>
      <c r="H80" s="34" t="str">
        <f t="shared" si="44"/>
        <v>нд</v>
      </c>
      <c r="I80" s="98" t="s">
        <v>24</v>
      </c>
      <c r="J80" s="98" t="s">
        <v>24</v>
      </c>
      <c r="K80" s="98" t="s">
        <v>24</v>
      </c>
      <c r="L80" s="98" t="s">
        <v>24</v>
      </c>
      <c r="M80" s="98" t="s">
        <v>24</v>
      </c>
      <c r="N80" s="98" t="s">
        <v>24</v>
      </c>
      <c r="O80" s="98" t="s">
        <v>24</v>
      </c>
      <c r="P80" s="98" t="s">
        <v>24</v>
      </c>
      <c r="Q80" s="34">
        <f t="shared" si="45"/>
        <v>1.175</v>
      </c>
      <c r="R80" s="95" t="str">
        <f>IF(SUM(H80)-SUM(G80)=0,"нд",SUM(H80)-SUM(G80))</f>
        <v>нд</v>
      </c>
      <c r="S80" s="77" t="str">
        <f t="shared" si="5"/>
        <v>нд</v>
      </c>
      <c r="T80" s="98" t="s">
        <v>24</v>
      </c>
    </row>
    <row r="81" spans="1:20" s="67" customFormat="1" ht="31.5" x14ac:dyDescent="0.25">
      <c r="A81" s="87" t="s">
        <v>86</v>
      </c>
      <c r="B81" s="94" t="s">
        <v>167</v>
      </c>
      <c r="C81" s="88" t="s">
        <v>168</v>
      </c>
      <c r="D81" s="34">
        <v>1.127</v>
      </c>
      <c r="E81" s="34" t="s">
        <v>24</v>
      </c>
      <c r="F81" s="34">
        <v>1.127</v>
      </c>
      <c r="G81" s="34" t="str">
        <f t="shared" si="43"/>
        <v>нд</v>
      </c>
      <c r="H81" s="34" t="str">
        <f t="shared" si="44"/>
        <v>нд</v>
      </c>
      <c r="I81" s="98" t="s">
        <v>24</v>
      </c>
      <c r="J81" s="98" t="s">
        <v>24</v>
      </c>
      <c r="K81" s="98" t="s">
        <v>24</v>
      </c>
      <c r="L81" s="98" t="s">
        <v>24</v>
      </c>
      <c r="M81" s="98" t="s">
        <v>24</v>
      </c>
      <c r="N81" s="98" t="s">
        <v>24</v>
      </c>
      <c r="O81" s="98" t="s">
        <v>24</v>
      </c>
      <c r="P81" s="98" t="s">
        <v>24</v>
      </c>
      <c r="Q81" s="34">
        <f t="shared" si="45"/>
        <v>1.127</v>
      </c>
      <c r="R81" s="95" t="str">
        <f t="shared" si="46"/>
        <v>нд</v>
      </c>
      <c r="S81" s="77" t="str">
        <f t="shared" si="5"/>
        <v>нд</v>
      </c>
      <c r="T81" s="98" t="s">
        <v>24</v>
      </c>
    </row>
    <row r="82" spans="1:20" s="67" customFormat="1" ht="47.25" x14ac:dyDescent="0.25">
      <c r="A82" s="87" t="s">
        <v>86</v>
      </c>
      <c r="B82" s="94" t="s">
        <v>169</v>
      </c>
      <c r="C82" s="88" t="s">
        <v>170</v>
      </c>
      <c r="D82" s="34">
        <v>0.56399999999999995</v>
      </c>
      <c r="E82" s="34" t="s">
        <v>24</v>
      </c>
      <c r="F82" s="34">
        <v>0.56399999999999995</v>
      </c>
      <c r="G82" s="34" t="str">
        <f t="shared" si="43"/>
        <v>нд</v>
      </c>
      <c r="H82" s="34" t="str">
        <f t="shared" si="44"/>
        <v>нд</v>
      </c>
      <c r="I82" s="98" t="s">
        <v>24</v>
      </c>
      <c r="J82" s="98" t="s">
        <v>24</v>
      </c>
      <c r="K82" s="98" t="s">
        <v>24</v>
      </c>
      <c r="L82" s="98" t="s">
        <v>24</v>
      </c>
      <c r="M82" s="98" t="s">
        <v>24</v>
      </c>
      <c r="N82" s="98" t="s">
        <v>24</v>
      </c>
      <c r="O82" s="98" t="s">
        <v>24</v>
      </c>
      <c r="P82" s="98" t="s">
        <v>24</v>
      </c>
      <c r="Q82" s="34">
        <f t="shared" si="45"/>
        <v>0.56399999999999995</v>
      </c>
      <c r="R82" s="95" t="str">
        <f t="shared" si="46"/>
        <v>нд</v>
      </c>
      <c r="S82" s="77" t="str">
        <f t="shared" si="5"/>
        <v>нд</v>
      </c>
      <c r="T82" s="98" t="s">
        <v>24</v>
      </c>
    </row>
    <row r="83" spans="1:20" s="67" customFormat="1" ht="31.5" x14ac:dyDescent="0.25">
      <c r="A83" s="87" t="s">
        <v>86</v>
      </c>
      <c r="B83" s="94" t="s">
        <v>171</v>
      </c>
      <c r="C83" s="88" t="s">
        <v>172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11">IF(NOT(SUM(I83,K83,M83,O83)=0),SUM(I83,K83,M83,O83),"нд")</f>
        <v>нд</v>
      </c>
      <c r="H83" s="34" t="str">
        <f t="shared" ref="H83:H146" si="112">IF(NOT(SUM(J83,L83,N83,P83)=0),SUM(J83,L83,N83,P83),"нд")</f>
        <v>нд</v>
      </c>
      <c r="I83" s="98" t="s">
        <v>24</v>
      </c>
      <c r="J83" s="98" t="s">
        <v>24</v>
      </c>
      <c r="K83" s="98" t="s">
        <v>24</v>
      </c>
      <c r="L83" s="98" t="s">
        <v>24</v>
      </c>
      <c r="M83" s="98" t="s">
        <v>24</v>
      </c>
      <c r="N83" s="98" t="s">
        <v>24</v>
      </c>
      <c r="O83" s="98" t="s">
        <v>24</v>
      </c>
      <c r="P83" s="98" t="s">
        <v>24</v>
      </c>
      <c r="Q83" s="34">
        <f t="shared" ref="Q83:Q146" si="113">IF(NOT(OR(F83="нд",H83="нд")),F83-H83,F83)</f>
        <v>0.89200000000000002</v>
      </c>
      <c r="R83" s="95" t="str">
        <f t="shared" ref="R83:R146" si="114">IF(SUM(H83)-SUM(G83)=0,"нд",SUM(H83)-SUM(G83))</f>
        <v>нд</v>
      </c>
      <c r="S83" s="77" t="str">
        <f t="shared" ref="S83:S146" si="115">IF(AND(NOT(SUM(R83)=0),NOT(SUM(G83)=0)),ROUND(SUM(R83)/SUM(G83)*100,2),"нд")</f>
        <v>нд</v>
      </c>
      <c r="T83" s="98" t="s">
        <v>24</v>
      </c>
    </row>
    <row r="84" spans="1:20" s="67" customFormat="1" ht="63" x14ac:dyDescent="0.25">
      <c r="A84" s="87" t="s">
        <v>86</v>
      </c>
      <c r="B84" s="94" t="s">
        <v>173</v>
      </c>
      <c r="C84" s="88" t="s">
        <v>174</v>
      </c>
      <c r="D84" s="34" t="s">
        <v>24</v>
      </c>
      <c r="E84" s="34" t="s">
        <v>24</v>
      </c>
      <c r="F84" s="34" t="s">
        <v>24</v>
      </c>
      <c r="G84" s="34" t="str">
        <f t="shared" si="111"/>
        <v>нд</v>
      </c>
      <c r="H84" s="34" t="str">
        <f t="shared" si="112"/>
        <v>нд</v>
      </c>
      <c r="I84" s="98" t="s">
        <v>24</v>
      </c>
      <c r="J84" s="98" t="s">
        <v>24</v>
      </c>
      <c r="K84" s="98" t="s">
        <v>24</v>
      </c>
      <c r="L84" s="98" t="s">
        <v>24</v>
      </c>
      <c r="M84" s="98" t="s">
        <v>24</v>
      </c>
      <c r="N84" s="98" t="s">
        <v>24</v>
      </c>
      <c r="O84" s="98" t="s">
        <v>24</v>
      </c>
      <c r="P84" s="98" t="s">
        <v>24</v>
      </c>
      <c r="Q84" s="34" t="str">
        <f t="shared" si="113"/>
        <v>нд</v>
      </c>
      <c r="R84" s="95" t="str">
        <f t="shared" si="114"/>
        <v>нд</v>
      </c>
      <c r="S84" s="77" t="str">
        <f t="shared" si="115"/>
        <v>нд</v>
      </c>
      <c r="T84" s="98" t="s">
        <v>24</v>
      </c>
    </row>
    <row r="85" spans="1:20" x14ac:dyDescent="0.25">
      <c r="A85" s="13" t="s">
        <v>87</v>
      </c>
      <c r="B85" s="14" t="s">
        <v>309</v>
      </c>
      <c r="C85" s="15" t="s">
        <v>23</v>
      </c>
      <c r="D85" s="62">
        <f t="shared" ref="D85:E85" si="116">IF(NOT(SUM(D86:D92)=0),SUM(D86:D92),"нд")</f>
        <v>12.121000000000002</v>
      </c>
      <c r="E85" s="62" t="str">
        <f t="shared" si="116"/>
        <v>нд</v>
      </c>
      <c r="F85" s="62">
        <f>IF(NOT(SUM(F86:F92)=0),SUM(F86:F92),"нд")</f>
        <v>12.121000000000002</v>
      </c>
      <c r="G85" s="62">
        <f t="shared" ref="G85:H85" si="117">IF(NOT(SUM(G86:G92)=0),SUM(G86:G92),"нд")</f>
        <v>5.9660000000000002</v>
      </c>
      <c r="H85" s="62">
        <f t="shared" si="117"/>
        <v>4.6659999999999995</v>
      </c>
      <c r="I85" s="62" t="str">
        <f t="shared" ref="I85:P85" si="118">IF(NOT(SUM(I86:I92)=0),SUM(I86:I92),"нд")</f>
        <v>нд</v>
      </c>
      <c r="J85" s="62" t="str">
        <f t="shared" si="118"/>
        <v>нд</v>
      </c>
      <c r="K85" s="62">
        <f t="shared" si="118"/>
        <v>5.9660000000000002</v>
      </c>
      <c r="L85" s="62" t="str">
        <f t="shared" si="118"/>
        <v>нд</v>
      </c>
      <c r="M85" s="62" t="str">
        <f t="shared" si="118"/>
        <v>нд</v>
      </c>
      <c r="N85" s="62">
        <f t="shared" si="118"/>
        <v>4.6659999999999995</v>
      </c>
      <c r="O85" s="62" t="str">
        <f t="shared" si="118"/>
        <v>нд</v>
      </c>
      <c r="P85" s="62" t="str">
        <f t="shared" si="118"/>
        <v>нд</v>
      </c>
      <c r="Q85" s="62">
        <f t="shared" ref="Q85:R85" si="119">IF(NOT(SUM(Q86:Q92)=0),SUM(Q86:Q92),"нд")</f>
        <v>6.1549999999999994</v>
      </c>
      <c r="R85" s="62">
        <f t="shared" si="119"/>
        <v>-1.3000000000000005</v>
      </c>
      <c r="S85" s="72">
        <f t="shared" si="115"/>
        <v>-21.79</v>
      </c>
      <c r="T85" s="62" t="s">
        <v>24</v>
      </c>
    </row>
    <row r="86" spans="1:20" s="67" customFormat="1" ht="31.5" x14ac:dyDescent="0.25">
      <c r="A86" s="87" t="s">
        <v>175</v>
      </c>
      <c r="B86" s="94" t="s">
        <v>176</v>
      </c>
      <c r="C86" s="88" t="s">
        <v>177</v>
      </c>
      <c r="D86" s="34">
        <v>3.42</v>
      </c>
      <c r="E86" s="34" t="s">
        <v>24</v>
      </c>
      <c r="F86" s="34">
        <v>3.42</v>
      </c>
      <c r="G86" s="34" t="str">
        <f t="shared" si="111"/>
        <v>нд</v>
      </c>
      <c r="H86" s="34" t="str">
        <f t="shared" si="112"/>
        <v>нд</v>
      </c>
      <c r="I86" s="18" t="s">
        <v>24</v>
      </c>
      <c r="J86" s="18" t="s">
        <v>24</v>
      </c>
      <c r="K86" s="18" t="s">
        <v>24</v>
      </c>
      <c r="L86" s="18" t="s">
        <v>24</v>
      </c>
      <c r="M86" s="18" t="s">
        <v>24</v>
      </c>
      <c r="N86" s="18" t="s">
        <v>24</v>
      </c>
      <c r="O86" s="18" t="s">
        <v>24</v>
      </c>
      <c r="P86" s="18" t="s">
        <v>24</v>
      </c>
      <c r="Q86" s="34">
        <f t="shared" si="113"/>
        <v>3.42</v>
      </c>
      <c r="R86" s="95" t="str">
        <f t="shared" si="114"/>
        <v>нд</v>
      </c>
      <c r="S86" s="77" t="str">
        <f t="shared" si="115"/>
        <v>нд</v>
      </c>
      <c r="T86" s="18" t="s">
        <v>24</v>
      </c>
    </row>
    <row r="87" spans="1:20" s="67" customFormat="1" ht="47.25" x14ac:dyDescent="0.25">
      <c r="A87" s="87" t="s">
        <v>175</v>
      </c>
      <c r="B87" s="94" t="s">
        <v>178</v>
      </c>
      <c r="C87" s="88" t="s">
        <v>179</v>
      </c>
      <c r="D87" s="34">
        <v>2.7349999999999999</v>
      </c>
      <c r="E87" s="34" t="s">
        <v>24</v>
      </c>
      <c r="F87" s="34">
        <v>2.7349999999999999</v>
      </c>
      <c r="G87" s="34" t="str">
        <f t="shared" si="111"/>
        <v>нд</v>
      </c>
      <c r="H87" s="34" t="str">
        <f t="shared" si="112"/>
        <v>нд</v>
      </c>
      <c r="I87" s="18" t="s">
        <v>24</v>
      </c>
      <c r="J87" s="18" t="s">
        <v>24</v>
      </c>
      <c r="K87" s="18" t="s">
        <v>24</v>
      </c>
      <c r="L87" s="18" t="s">
        <v>24</v>
      </c>
      <c r="M87" s="18" t="s">
        <v>24</v>
      </c>
      <c r="N87" s="18" t="s">
        <v>24</v>
      </c>
      <c r="O87" s="18" t="s">
        <v>24</v>
      </c>
      <c r="P87" s="18" t="s">
        <v>24</v>
      </c>
      <c r="Q87" s="34">
        <f t="shared" si="113"/>
        <v>2.7349999999999999</v>
      </c>
      <c r="R87" s="95" t="str">
        <f t="shared" si="114"/>
        <v>нд</v>
      </c>
      <c r="S87" s="77" t="str">
        <f t="shared" si="115"/>
        <v>нд</v>
      </c>
      <c r="T87" s="18" t="s">
        <v>24</v>
      </c>
    </row>
    <row r="88" spans="1:20" s="67" customFormat="1" ht="47.25" x14ac:dyDescent="0.25">
      <c r="A88" s="87" t="s">
        <v>175</v>
      </c>
      <c r="B88" s="94" t="s">
        <v>180</v>
      </c>
      <c r="C88" s="88" t="s">
        <v>181</v>
      </c>
      <c r="D88" s="34">
        <v>1.117</v>
      </c>
      <c r="E88" s="34" t="s">
        <v>24</v>
      </c>
      <c r="F88" s="34">
        <v>1.117</v>
      </c>
      <c r="G88" s="34">
        <f t="shared" si="111"/>
        <v>1.117</v>
      </c>
      <c r="H88" s="34">
        <f t="shared" si="112"/>
        <v>0.90800000000000003</v>
      </c>
      <c r="I88" s="34" t="s">
        <v>24</v>
      </c>
      <c r="J88" s="18" t="s">
        <v>24</v>
      </c>
      <c r="K88" s="34">
        <v>1.117</v>
      </c>
      <c r="L88" s="18" t="s">
        <v>24</v>
      </c>
      <c r="M88" s="18" t="s">
        <v>24</v>
      </c>
      <c r="N88" s="34">
        <v>0.90800000000000003</v>
      </c>
      <c r="O88" s="18" t="s">
        <v>24</v>
      </c>
      <c r="P88" s="18" t="s">
        <v>24</v>
      </c>
      <c r="Q88" s="34">
        <v>0</v>
      </c>
      <c r="R88" s="95">
        <f t="shared" ref="R88" si="120">IF(SUM(H88)-SUM(G88)=0,"нд",SUM(H88)-SUM(G88))</f>
        <v>-0.20899999999999996</v>
      </c>
      <c r="S88" s="77">
        <f t="shared" ref="S88" si="121">IF(AND(NOT(SUM(R88)=0),NOT(SUM(G88)=0)),ROUND(SUM(R88)/SUM(G88)*100,2),"нд")</f>
        <v>-18.71</v>
      </c>
      <c r="T88" s="18" t="s">
        <v>24</v>
      </c>
    </row>
    <row r="89" spans="1:20" s="67" customFormat="1" ht="31.5" x14ac:dyDescent="0.25">
      <c r="A89" s="87" t="s">
        <v>175</v>
      </c>
      <c r="B89" s="94" t="s">
        <v>182</v>
      </c>
      <c r="C89" s="88" t="s">
        <v>183</v>
      </c>
      <c r="D89" s="34">
        <v>1.4630000000000001</v>
      </c>
      <c r="E89" s="34" t="s">
        <v>24</v>
      </c>
      <c r="F89" s="34">
        <v>1.4630000000000001</v>
      </c>
      <c r="G89" s="34">
        <f t="shared" si="111"/>
        <v>1.4630000000000001</v>
      </c>
      <c r="H89" s="34">
        <f t="shared" si="112"/>
        <v>1.1359999999999999</v>
      </c>
      <c r="I89" s="34" t="s">
        <v>24</v>
      </c>
      <c r="J89" s="18" t="s">
        <v>24</v>
      </c>
      <c r="K89" s="34">
        <v>1.4630000000000001</v>
      </c>
      <c r="L89" s="18" t="s">
        <v>24</v>
      </c>
      <c r="M89" s="18" t="s">
        <v>24</v>
      </c>
      <c r="N89" s="34">
        <v>1.1359999999999999</v>
      </c>
      <c r="O89" s="18" t="s">
        <v>24</v>
      </c>
      <c r="P89" s="18" t="s">
        <v>24</v>
      </c>
      <c r="Q89" s="34">
        <v>0</v>
      </c>
      <c r="R89" s="95">
        <f t="shared" si="114"/>
        <v>-0.32700000000000018</v>
      </c>
      <c r="S89" s="77">
        <f t="shared" si="115"/>
        <v>-22.35</v>
      </c>
      <c r="T89" s="18" t="s">
        <v>24</v>
      </c>
    </row>
    <row r="90" spans="1:20" s="67" customFormat="1" ht="31.5" x14ac:dyDescent="0.25">
      <c r="A90" s="87" t="s">
        <v>175</v>
      </c>
      <c r="B90" s="94" t="s">
        <v>184</v>
      </c>
      <c r="C90" s="88" t="s">
        <v>185</v>
      </c>
      <c r="D90" s="34">
        <v>1.4630000000000001</v>
      </c>
      <c r="E90" s="34" t="s">
        <v>24</v>
      </c>
      <c r="F90" s="34">
        <v>1.4630000000000001</v>
      </c>
      <c r="G90" s="34">
        <f t="shared" si="111"/>
        <v>1.4630000000000001</v>
      </c>
      <c r="H90" s="34">
        <f t="shared" si="112"/>
        <v>1.1359999999999999</v>
      </c>
      <c r="I90" s="34" t="s">
        <v>24</v>
      </c>
      <c r="J90" s="18" t="s">
        <v>24</v>
      </c>
      <c r="K90" s="34">
        <v>1.4630000000000001</v>
      </c>
      <c r="L90" s="18" t="s">
        <v>24</v>
      </c>
      <c r="M90" s="18" t="s">
        <v>24</v>
      </c>
      <c r="N90" s="34">
        <v>1.1359999999999999</v>
      </c>
      <c r="O90" s="18" t="s">
        <v>24</v>
      </c>
      <c r="P90" s="18" t="s">
        <v>24</v>
      </c>
      <c r="Q90" s="34">
        <v>0</v>
      </c>
      <c r="R90" s="95">
        <f t="shared" si="114"/>
        <v>-0.32700000000000018</v>
      </c>
      <c r="S90" s="77">
        <f t="shared" si="115"/>
        <v>-22.35</v>
      </c>
      <c r="T90" s="18" t="s">
        <v>24</v>
      </c>
    </row>
    <row r="91" spans="1:20" s="67" customFormat="1" ht="47.25" x14ac:dyDescent="0.25">
      <c r="A91" s="87" t="s">
        <v>175</v>
      </c>
      <c r="B91" s="94" t="s">
        <v>186</v>
      </c>
      <c r="C91" s="88" t="s">
        <v>187</v>
      </c>
      <c r="D91" s="34">
        <v>1.4630000000000001</v>
      </c>
      <c r="E91" s="34" t="s">
        <v>24</v>
      </c>
      <c r="F91" s="34">
        <v>1.4630000000000001</v>
      </c>
      <c r="G91" s="34">
        <f t="shared" si="111"/>
        <v>1.4630000000000001</v>
      </c>
      <c r="H91" s="34">
        <f t="shared" si="112"/>
        <v>1.1359999999999999</v>
      </c>
      <c r="I91" s="34" t="s">
        <v>24</v>
      </c>
      <c r="J91" s="18" t="s">
        <v>24</v>
      </c>
      <c r="K91" s="34">
        <v>1.4630000000000001</v>
      </c>
      <c r="L91" s="18" t="s">
        <v>24</v>
      </c>
      <c r="M91" s="18" t="s">
        <v>24</v>
      </c>
      <c r="N91" s="34">
        <v>1.1359999999999999</v>
      </c>
      <c r="O91" s="18" t="s">
        <v>24</v>
      </c>
      <c r="P91" s="18" t="s">
        <v>24</v>
      </c>
      <c r="Q91" s="34">
        <v>0</v>
      </c>
      <c r="R91" s="95">
        <f t="shared" si="114"/>
        <v>-0.32700000000000018</v>
      </c>
      <c r="S91" s="77">
        <f t="shared" si="115"/>
        <v>-22.35</v>
      </c>
      <c r="T91" s="18" t="s">
        <v>24</v>
      </c>
    </row>
    <row r="92" spans="1:20" s="67" customFormat="1" ht="47.25" x14ac:dyDescent="0.25">
      <c r="A92" s="87" t="s">
        <v>175</v>
      </c>
      <c r="B92" s="94" t="s">
        <v>188</v>
      </c>
      <c r="C92" s="88" t="s">
        <v>189</v>
      </c>
      <c r="D92" s="34">
        <v>0.46</v>
      </c>
      <c r="E92" s="34" t="s">
        <v>24</v>
      </c>
      <c r="F92" s="34">
        <v>0.46</v>
      </c>
      <c r="G92" s="34">
        <f t="shared" si="111"/>
        <v>0.46</v>
      </c>
      <c r="H92" s="34">
        <f t="shared" si="112"/>
        <v>0.35</v>
      </c>
      <c r="I92" s="34" t="s">
        <v>24</v>
      </c>
      <c r="J92" s="18" t="s">
        <v>24</v>
      </c>
      <c r="K92" s="34">
        <v>0.46</v>
      </c>
      <c r="L92" s="18" t="s">
        <v>24</v>
      </c>
      <c r="M92" s="18" t="s">
        <v>24</v>
      </c>
      <c r="N92" s="34">
        <v>0.35</v>
      </c>
      <c r="O92" s="18" t="s">
        <v>24</v>
      </c>
      <c r="P92" s="18" t="s">
        <v>24</v>
      </c>
      <c r="Q92" s="34">
        <v>0</v>
      </c>
      <c r="R92" s="95">
        <f t="shared" si="114"/>
        <v>-0.11000000000000004</v>
      </c>
      <c r="S92" s="77">
        <f t="shared" si="115"/>
        <v>-23.91</v>
      </c>
      <c r="T92" s="18" t="s">
        <v>24</v>
      </c>
    </row>
    <row r="93" spans="1:20" ht="44.25" customHeight="1" x14ac:dyDescent="0.25">
      <c r="A93" s="24" t="s">
        <v>88</v>
      </c>
      <c r="B93" s="25" t="s">
        <v>89</v>
      </c>
      <c r="C93" s="26" t="s">
        <v>23</v>
      </c>
      <c r="D93" s="65">
        <f t="shared" ref="D93:E93" si="122">IF(NOT(SUM(D94,D125)=0),SUM(D94,D125),"нд")</f>
        <v>48.275000000000006</v>
      </c>
      <c r="E93" s="65">
        <f t="shared" si="122"/>
        <v>11.363999999999999</v>
      </c>
      <c r="F93" s="65">
        <f>IF(NOT(SUM(F94,F125)=0),SUM(F94,F125),"нд")</f>
        <v>36.786999999999999</v>
      </c>
      <c r="G93" s="65">
        <f t="shared" ref="G93:P93" si="123">IF(NOT(SUM(G94,G125)=0),SUM(G94,G125),"нд")</f>
        <v>1.514</v>
      </c>
      <c r="H93" s="65">
        <f t="shared" si="123"/>
        <v>1.262</v>
      </c>
      <c r="I93" s="65" t="str">
        <f t="shared" si="123"/>
        <v>нд</v>
      </c>
      <c r="J93" s="65" t="str">
        <f t="shared" si="123"/>
        <v>нд</v>
      </c>
      <c r="K93" s="65" t="str">
        <f t="shared" si="123"/>
        <v>нд</v>
      </c>
      <c r="L93" s="65" t="str">
        <f t="shared" si="123"/>
        <v>нд</v>
      </c>
      <c r="M93" s="65">
        <f t="shared" si="123"/>
        <v>1.514</v>
      </c>
      <c r="N93" s="65">
        <f t="shared" si="123"/>
        <v>1.262</v>
      </c>
      <c r="O93" s="65" t="str">
        <f t="shared" si="123"/>
        <v>нд</v>
      </c>
      <c r="P93" s="65" t="str">
        <f t="shared" si="123"/>
        <v>нд</v>
      </c>
      <c r="Q93" s="65">
        <f t="shared" ref="Q93:R93" si="124">IF(NOT(SUM(Q94,Q125)=0),SUM(Q94,Q125),"нд")</f>
        <v>35.273000000000003</v>
      </c>
      <c r="R93" s="65">
        <f t="shared" si="124"/>
        <v>-0.252</v>
      </c>
      <c r="S93" s="75">
        <f t="shared" si="115"/>
        <v>-16.64</v>
      </c>
      <c r="T93" s="65" t="s">
        <v>24</v>
      </c>
    </row>
    <row r="94" spans="1:20" ht="31.5" x14ac:dyDescent="0.25">
      <c r="A94" s="27" t="s">
        <v>90</v>
      </c>
      <c r="B94" s="28" t="s">
        <v>91</v>
      </c>
      <c r="C94" s="29" t="s">
        <v>23</v>
      </c>
      <c r="D94" s="66">
        <f t="shared" ref="D94:E94" si="125">IF(NOT(SUM(D95,D102)=0),SUM(D95,D102),"нд")</f>
        <v>48.275000000000006</v>
      </c>
      <c r="E94" s="66">
        <f t="shared" si="125"/>
        <v>11.363999999999999</v>
      </c>
      <c r="F94" s="66">
        <f>IF(NOT(SUM(F95,F102)=0),SUM(F95,F102),"нд")</f>
        <v>36.786999999999999</v>
      </c>
      <c r="G94" s="66">
        <f t="shared" ref="G94:P94" si="126">IF(NOT(SUM(G95,G102)=0),SUM(G95,G102),"нд")</f>
        <v>1.514</v>
      </c>
      <c r="H94" s="66">
        <f t="shared" si="126"/>
        <v>1.262</v>
      </c>
      <c r="I94" s="66" t="str">
        <f t="shared" si="126"/>
        <v>нд</v>
      </c>
      <c r="J94" s="66" t="str">
        <f t="shared" si="126"/>
        <v>нд</v>
      </c>
      <c r="K94" s="66" t="str">
        <f t="shared" si="126"/>
        <v>нд</v>
      </c>
      <c r="L94" s="66" t="str">
        <f t="shared" si="126"/>
        <v>нд</v>
      </c>
      <c r="M94" s="66">
        <f t="shared" si="126"/>
        <v>1.514</v>
      </c>
      <c r="N94" s="66">
        <f t="shared" si="126"/>
        <v>1.262</v>
      </c>
      <c r="O94" s="66" t="str">
        <f t="shared" si="126"/>
        <v>нд</v>
      </c>
      <c r="P94" s="66" t="str">
        <f t="shared" si="126"/>
        <v>нд</v>
      </c>
      <c r="Q94" s="66">
        <f t="shared" ref="Q94:R94" si="127">IF(NOT(SUM(Q95,Q102)=0),SUM(Q95,Q102),"нд")</f>
        <v>35.273000000000003</v>
      </c>
      <c r="R94" s="66">
        <f t="shared" si="127"/>
        <v>-0.252</v>
      </c>
      <c r="S94" s="76">
        <f t="shared" si="115"/>
        <v>-16.64</v>
      </c>
      <c r="T94" s="66" t="s">
        <v>24</v>
      </c>
    </row>
    <row r="95" spans="1:20" x14ac:dyDescent="0.25">
      <c r="A95" s="8" t="s">
        <v>92</v>
      </c>
      <c r="B95" s="9" t="s">
        <v>308</v>
      </c>
      <c r="C95" s="10" t="s">
        <v>23</v>
      </c>
      <c r="D95" s="4">
        <f t="shared" ref="D95:E95" si="128">IF(NOT(SUM(D96:D101)=0),SUM(D96:D101),"нд")</f>
        <v>25.384</v>
      </c>
      <c r="E95" s="61">
        <f t="shared" si="128"/>
        <v>10.62</v>
      </c>
      <c r="F95" s="61">
        <f>IF(NOT(SUM(F96:F101)=0),SUM(F96:F101),"нд")</f>
        <v>14.72</v>
      </c>
      <c r="G95" s="4" t="str">
        <f t="shared" ref="G95:H95" si="129">IF(NOT(SUM(G96:G101)=0),SUM(G96:G101),"нд")</f>
        <v>нд</v>
      </c>
      <c r="H95" s="4" t="str">
        <f t="shared" si="129"/>
        <v>нд</v>
      </c>
      <c r="I95" s="4" t="str">
        <f t="shared" ref="I95:P95" si="130">IF(NOT(SUM(I96:I101)=0),SUM(I96:I101),"нд")</f>
        <v>нд</v>
      </c>
      <c r="J95" s="4" t="str">
        <f t="shared" si="130"/>
        <v>нд</v>
      </c>
      <c r="K95" s="4" t="str">
        <f t="shared" si="130"/>
        <v>нд</v>
      </c>
      <c r="L95" s="4" t="str">
        <f t="shared" si="130"/>
        <v>нд</v>
      </c>
      <c r="M95" s="4" t="str">
        <f t="shared" si="130"/>
        <v>нд</v>
      </c>
      <c r="N95" s="4" t="str">
        <f t="shared" si="130"/>
        <v>нд</v>
      </c>
      <c r="O95" s="4" t="str">
        <f t="shared" si="130"/>
        <v>нд</v>
      </c>
      <c r="P95" s="4" t="str">
        <f t="shared" si="130"/>
        <v>нд</v>
      </c>
      <c r="Q95" s="61">
        <f t="shared" ref="Q95:R95" si="131">IF(NOT(SUM(Q96:Q101)=0),SUM(Q96:Q101),"нд")</f>
        <v>14.72</v>
      </c>
      <c r="R95" s="4" t="str">
        <f t="shared" si="131"/>
        <v>нд</v>
      </c>
      <c r="S95" s="71" t="str">
        <f t="shared" si="115"/>
        <v>нд</v>
      </c>
      <c r="T95" s="4" t="s">
        <v>24</v>
      </c>
    </row>
    <row r="96" spans="1:20" s="67" customFormat="1" ht="47.25" x14ac:dyDescent="0.25">
      <c r="A96" s="87" t="s">
        <v>190</v>
      </c>
      <c r="B96" s="94" t="s">
        <v>191</v>
      </c>
      <c r="C96" s="88" t="s">
        <v>192</v>
      </c>
      <c r="D96" s="34">
        <v>10.664</v>
      </c>
      <c r="E96" s="34">
        <v>10.62</v>
      </c>
      <c r="F96" s="34" t="s">
        <v>24</v>
      </c>
      <c r="G96" s="34" t="str">
        <f t="shared" si="111"/>
        <v>нд</v>
      </c>
      <c r="H96" s="34" t="str">
        <f t="shared" si="112"/>
        <v>нд</v>
      </c>
      <c r="I96" s="34" t="s">
        <v>24</v>
      </c>
      <c r="J96" s="34" t="s">
        <v>24</v>
      </c>
      <c r="K96" s="34" t="s">
        <v>24</v>
      </c>
      <c r="L96" s="34" t="s">
        <v>24</v>
      </c>
      <c r="M96" s="102" t="s">
        <v>24</v>
      </c>
      <c r="N96" s="34" t="s">
        <v>24</v>
      </c>
      <c r="O96" s="34" t="s">
        <v>24</v>
      </c>
      <c r="P96" s="34" t="s">
        <v>24</v>
      </c>
      <c r="Q96" s="34" t="s">
        <v>24</v>
      </c>
      <c r="R96" s="95" t="str">
        <f t="shared" si="114"/>
        <v>нд</v>
      </c>
      <c r="S96" s="77" t="str">
        <f t="shared" si="115"/>
        <v>нд</v>
      </c>
      <c r="T96" s="102" t="s">
        <v>24</v>
      </c>
    </row>
    <row r="97" spans="1:20" s="67" customFormat="1" ht="47.25" x14ac:dyDescent="0.25">
      <c r="A97" s="87" t="s">
        <v>190</v>
      </c>
      <c r="B97" s="94" t="s">
        <v>193</v>
      </c>
      <c r="C97" s="88" t="s">
        <v>194</v>
      </c>
      <c r="D97" s="34" t="s">
        <v>24</v>
      </c>
      <c r="E97" s="34" t="s">
        <v>24</v>
      </c>
      <c r="F97" s="34" t="s">
        <v>24</v>
      </c>
      <c r="G97" s="34" t="str">
        <f t="shared" si="111"/>
        <v>нд</v>
      </c>
      <c r="H97" s="34" t="str">
        <f t="shared" si="112"/>
        <v>нд</v>
      </c>
      <c r="I97" s="34" t="s">
        <v>24</v>
      </c>
      <c r="J97" s="34" t="s">
        <v>24</v>
      </c>
      <c r="K97" s="34" t="s">
        <v>24</v>
      </c>
      <c r="L97" s="34" t="s">
        <v>24</v>
      </c>
      <c r="M97" s="34" t="s">
        <v>24</v>
      </c>
      <c r="N97" s="34" t="s">
        <v>24</v>
      </c>
      <c r="O97" s="34" t="s">
        <v>24</v>
      </c>
      <c r="P97" s="34" t="s">
        <v>24</v>
      </c>
      <c r="Q97" s="34" t="str">
        <f t="shared" si="113"/>
        <v>нд</v>
      </c>
      <c r="R97" s="95" t="str">
        <f t="shared" si="114"/>
        <v>нд</v>
      </c>
      <c r="S97" s="77" t="str">
        <f t="shared" si="115"/>
        <v>нд</v>
      </c>
      <c r="T97" s="34" t="s">
        <v>24</v>
      </c>
    </row>
    <row r="98" spans="1:20" s="67" customFormat="1" ht="47.25" x14ac:dyDescent="0.25">
      <c r="A98" s="87" t="s">
        <v>190</v>
      </c>
      <c r="B98" s="94" t="s">
        <v>195</v>
      </c>
      <c r="C98" s="88" t="s">
        <v>196</v>
      </c>
      <c r="D98" s="34" t="s">
        <v>24</v>
      </c>
      <c r="E98" s="34" t="s">
        <v>24</v>
      </c>
      <c r="F98" s="34" t="s">
        <v>24</v>
      </c>
      <c r="G98" s="34" t="str">
        <f t="shared" si="111"/>
        <v>нд</v>
      </c>
      <c r="H98" s="34" t="str">
        <f t="shared" si="112"/>
        <v>нд</v>
      </c>
      <c r="I98" s="34" t="s">
        <v>24</v>
      </c>
      <c r="J98" s="34" t="s">
        <v>24</v>
      </c>
      <c r="K98" s="34" t="s">
        <v>24</v>
      </c>
      <c r="L98" s="34" t="s">
        <v>24</v>
      </c>
      <c r="M98" s="34" t="s">
        <v>24</v>
      </c>
      <c r="N98" s="34" t="s">
        <v>24</v>
      </c>
      <c r="O98" s="34" t="s">
        <v>24</v>
      </c>
      <c r="P98" s="34" t="s">
        <v>24</v>
      </c>
      <c r="Q98" s="34" t="str">
        <f>IF(NOT(OR(F98="нд",H98="нд")),F98-H98,F98)</f>
        <v>нд</v>
      </c>
      <c r="R98" s="95" t="str">
        <f t="shared" si="114"/>
        <v>нд</v>
      </c>
      <c r="S98" s="77" t="str">
        <f t="shared" si="115"/>
        <v>нд</v>
      </c>
      <c r="T98" s="34" t="s">
        <v>24</v>
      </c>
    </row>
    <row r="99" spans="1:20" s="67" customFormat="1" ht="31.5" x14ac:dyDescent="0.25">
      <c r="A99" s="87" t="s">
        <v>190</v>
      </c>
      <c r="B99" s="94" t="s">
        <v>302</v>
      </c>
      <c r="C99" s="88" t="s">
        <v>197</v>
      </c>
      <c r="D99" s="34">
        <v>3.5920000000000001</v>
      </c>
      <c r="E99" s="34" t="s">
        <v>24</v>
      </c>
      <c r="F99" s="34">
        <v>3.5920000000000001</v>
      </c>
      <c r="G99" s="34" t="str">
        <f t="shared" si="111"/>
        <v>нд</v>
      </c>
      <c r="H99" s="34" t="str">
        <f t="shared" si="112"/>
        <v>нд</v>
      </c>
      <c r="I99" s="34" t="s">
        <v>24</v>
      </c>
      <c r="J99" s="34" t="s">
        <v>24</v>
      </c>
      <c r="K99" s="34" t="s">
        <v>24</v>
      </c>
      <c r="L99" s="34" t="s">
        <v>24</v>
      </c>
      <c r="M99" s="34" t="s">
        <v>24</v>
      </c>
      <c r="N99" s="34" t="s">
        <v>24</v>
      </c>
      <c r="O99" s="34" t="s">
        <v>24</v>
      </c>
      <c r="P99" s="34" t="s">
        <v>24</v>
      </c>
      <c r="Q99" s="34">
        <f t="shared" si="113"/>
        <v>3.5920000000000001</v>
      </c>
      <c r="R99" s="95" t="str">
        <f t="shared" si="114"/>
        <v>нд</v>
      </c>
      <c r="S99" s="77" t="str">
        <f t="shared" si="115"/>
        <v>нд</v>
      </c>
      <c r="T99" s="34" t="s">
        <v>24</v>
      </c>
    </row>
    <row r="100" spans="1:20" s="67" customFormat="1" ht="31.5" x14ac:dyDescent="0.25">
      <c r="A100" s="87" t="s">
        <v>190</v>
      </c>
      <c r="B100" s="94" t="s">
        <v>303</v>
      </c>
      <c r="C100" s="88" t="s">
        <v>198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11"/>
        <v>нд</v>
      </c>
      <c r="H100" s="34" t="str">
        <f t="shared" si="112"/>
        <v>нд</v>
      </c>
      <c r="I100" s="34" t="s">
        <v>24</v>
      </c>
      <c r="J100" s="34" t="s">
        <v>24</v>
      </c>
      <c r="K100" s="34" t="s">
        <v>24</v>
      </c>
      <c r="L100" s="34" t="s">
        <v>24</v>
      </c>
      <c r="M100" s="34" t="s">
        <v>24</v>
      </c>
      <c r="N100" s="34" t="s">
        <v>24</v>
      </c>
      <c r="O100" s="34" t="s">
        <v>24</v>
      </c>
      <c r="P100" s="34" t="s">
        <v>24</v>
      </c>
      <c r="Q100" s="34">
        <f t="shared" si="113"/>
        <v>3.7120000000000002</v>
      </c>
      <c r="R100" s="95" t="str">
        <f t="shared" si="114"/>
        <v>нд</v>
      </c>
      <c r="S100" s="77" t="str">
        <f t="shared" si="115"/>
        <v>нд</v>
      </c>
      <c r="T100" s="34" t="s">
        <v>24</v>
      </c>
    </row>
    <row r="101" spans="1:20" s="67" customFormat="1" x14ac:dyDescent="0.25">
      <c r="A101" s="87" t="s">
        <v>190</v>
      </c>
      <c r="B101" s="94" t="s">
        <v>304</v>
      </c>
      <c r="C101" s="88" t="s">
        <v>199</v>
      </c>
      <c r="D101" s="34">
        <v>7.4160000000000004</v>
      </c>
      <c r="E101" s="34" t="s">
        <v>24</v>
      </c>
      <c r="F101" s="34">
        <v>7.4160000000000004</v>
      </c>
      <c r="G101" s="34" t="str">
        <f t="shared" si="111"/>
        <v>нд</v>
      </c>
      <c r="H101" s="34" t="str">
        <f t="shared" si="112"/>
        <v>нд</v>
      </c>
      <c r="I101" s="34" t="s">
        <v>24</v>
      </c>
      <c r="J101" s="34" t="s">
        <v>24</v>
      </c>
      <c r="K101" s="34" t="s">
        <v>24</v>
      </c>
      <c r="L101" s="34" t="s">
        <v>24</v>
      </c>
      <c r="M101" s="34" t="s">
        <v>24</v>
      </c>
      <c r="N101" s="34" t="s">
        <v>24</v>
      </c>
      <c r="O101" s="34" t="s">
        <v>24</v>
      </c>
      <c r="P101" s="34" t="s">
        <v>24</v>
      </c>
      <c r="Q101" s="34">
        <f t="shared" si="113"/>
        <v>7.4160000000000004</v>
      </c>
      <c r="R101" s="95" t="str">
        <f t="shared" si="114"/>
        <v>нд</v>
      </c>
      <c r="S101" s="77" t="str">
        <f t="shared" si="115"/>
        <v>нд</v>
      </c>
      <c r="T101" s="34" t="s">
        <v>24</v>
      </c>
    </row>
    <row r="102" spans="1:20" x14ac:dyDescent="0.25">
      <c r="A102" s="13" t="s">
        <v>200</v>
      </c>
      <c r="B102" s="16" t="s">
        <v>309</v>
      </c>
      <c r="C102" s="15" t="s">
        <v>23</v>
      </c>
      <c r="D102" s="62">
        <f t="shared" ref="D102:E102" si="132">IF(NOT(SUM(D103:D124)=0),SUM(D103:D124),"нд")</f>
        <v>22.891000000000002</v>
      </c>
      <c r="E102" s="62">
        <f t="shared" si="132"/>
        <v>0.74399999999999999</v>
      </c>
      <c r="F102" s="62">
        <f>IF(NOT(SUM(F103:F124)=0),SUM(F103:F124),"нд")</f>
        <v>22.067</v>
      </c>
      <c r="G102" s="62">
        <f t="shared" ref="G102:H102" si="133">IF(NOT(SUM(G103:G124)=0),SUM(G103:G124),"нд")</f>
        <v>1.514</v>
      </c>
      <c r="H102" s="62">
        <f t="shared" si="133"/>
        <v>1.262</v>
      </c>
      <c r="I102" s="62" t="str">
        <f t="shared" ref="I102:P102" si="134">IF(NOT(SUM(I103:I124)=0),SUM(I103:I124),"нд")</f>
        <v>нд</v>
      </c>
      <c r="J102" s="62" t="str">
        <f t="shared" si="134"/>
        <v>нд</v>
      </c>
      <c r="K102" s="62" t="str">
        <f t="shared" si="134"/>
        <v>нд</v>
      </c>
      <c r="L102" s="62" t="str">
        <f t="shared" si="134"/>
        <v>нд</v>
      </c>
      <c r="M102" s="62">
        <f t="shared" si="134"/>
        <v>1.514</v>
      </c>
      <c r="N102" s="62">
        <f t="shared" si="134"/>
        <v>1.262</v>
      </c>
      <c r="O102" s="62" t="str">
        <f t="shared" si="134"/>
        <v>нд</v>
      </c>
      <c r="P102" s="62" t="str">
        <f t="shared" si="134"/>
        <v>нд</v>
      </c>
      <c r="Q102" s="62">
        <f t="shared" ref="Q102:R102" si="135">IF(NOT(SUM(Q103:Q124)=0),SUM(Q103:Q124),"нд")</f>
        <v>20.553000000000001</v>
      </c>
      <c r="R102" s="62">
        <f t="shared" si="135"/>
        <v>-0.252</v>
      </c>
      <c r="S102" s="72">
        <f t="shared" si="115"/>
        <v>-16.64</v>
      </c>
      <c r="T102" s="62" t="s">
        <v>24</v>
      </c>
    </row>
    <row r="103" spans="1:20" s="67" customFormat="1" ht="31.5" x14ac:dyDescent="0.25">
      <c r="A103" s="87" t="s">
        <v>201</v>
      </c>
      <c r="B103" s="94" t="s">
        <v>305</v>
      </c>
      <c r="C103" s="88" t="s">
        <v>306</v>
      </c>
      <c r="D103" s="34">
        <v>4.577</v>
      </c>
      <c r="E103" s="34" t="s">
        <v>24</v>
      </c>
      <c r="F103" s="34">
        <v>4.577</v>
      </c>
      <c r="G103" s="34" t="str">
        <f t="shared" si="111"/>
        <v>нд</v>
      </c>
      <c r="H103" s="34" t="str">
        <f t="shared" si="112"/>
        <v>нд</v>
      </c>
      <c r="I103" s="34" t="s">
        <v>24</v>
      </c>
      <c r="J103" s="34" t="s">
        <v>24</v>
      </c>
      <c r="K103" s="34" t="s">
        <v>24</v>
      </c>
      <c r="L103" s="34" t="s">
        <v>24</v>
      </c>
      <c r="M103" s="34" t="s">
        <v>24</v>
      </c>
      <c r="N103" s="34" t="s">
        <v>24</v>
      </c>
      <c r="O103" s="34" t="s">
        <v>24</v>
      </c>
      <c r="P103" s="34" t="s">
        <v>24</v>
      </c>
      <c r="Q103" s="34">
        <f t="shared" si="113"/>
        <v>4.577</v>
      </c>
      <c r="R103" s="95" t="str">
        <f t="shared" si="114"/>
        <v>нд</v>
      </c>
      <c r="S103" s="77" t="str">
        <f t="shared" si="115"/>
        <v>нд</v>
      </c>
      <c r="T103" s="34" t="s">
        <v>24</v>
      </c>
    </row>
    <row r="104" spans="1:20" s="67" customFormat="1" x14ac:dyDescent="0.25">
      <c r="A104" s="87" t="s">
        <v>201</v>
      </c>
      <c r="B104" s="17" t="s">
        <v>202</v>
      </c>
      <c r="C104" s="88" t="s">
        <v>203</v>
      </c>
      <c r="D104" s="34">
        <v>1.514</v>
      </c>
      <c r="E104" s="34" t="s">
        <v>24</v>
      </c>
      <c r="F104" s="34">
        <v>1.514</v>
      </c>
      <c r="G104" s="34">
        <f t="shared" si="111"/>
        <v>1.514</v>
      </c>
      <c r="H104" s="34">
        <f t="shared" si="112"/>
        <v>1.262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>
        <v>1.514</v>
      </c>
      <c r="N104" s="34">
        <v>1.262</v>
      </c>
      <c r="O104" s="34" t="s">
        <v>24</v>
      </c>
      <c r="P104" s="34" t="s">
        <v>24</v>
      </c>
      <c r="Q104" s="34">
        <v>0</v>
      </c>
      <c r="R104" s="95">
        <f t="shared" si="114"/>
        <v>-0.252</v>
      </c>
      <c r="S104" s="77">
        <f t="shared" si="115"/>
        <v>-16.64</v>
      </c>
      <c r="T104" s="34" t="s">
        <v>24</v>
      </c>
    </row>
    <row r="105" spans="1:20" s="67" customFormat="1" ht="31.5" x14ac:dyDescent="0.25">
      <c r="A105" s="87" t="s">
        <v>201</v>
      </c>
      <c r="B105" s="17" t="s">
        <v>204</v>
      </c>
      <c r="C105" s="88" t="s">
        <v>205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11"/>
        <v>нд</v>
      </c>
      <c r="H105" s="34" t="str">
        <f t="shared" si="112"/>
        <v>нд</v>
      </c>
      <c r="I105" s="34" t="s">
        <v>24</v>
      </c>
      <c r="J105" s="34" t="s">
        <v>24</v>
      </c>
      <c r="K105" s="34" t="s">
        <v>24</v>
      </c>
      <c r="L105" s="34" t="s">
        <v>24</v>
      </c>
      <c r="M105" s="34" t="s">
        <v>24</v>
      </c>
      <c r="N105" s="34" t="s">
        <v>24</v>
      </c>
      <c r="O105" s="34" t="s">
        <v>24</v>
      </c>
      <c r="P105" s="34" t="s">
        <v>24</v>
      </c>
      <c r="Q105" s="34">
        <f t="shared" si="113"/>
        <v>8.0559999999999992</v>
      </c>
      <c r="R105" s="95" t="str">
        <f t="shared" si="114"/>
        <v>нд</v>
      </c>
      <c r="S105" s="77" t="str">
        <f t="shared" si="115"/>
        <v>нд</v>
      </c>
      <c r="T105" s="34" t="s">
        <v>24</v>
      </c>
    </row>
    <row r="106" spans="1:20" s="67" customFormat="1" ht="31.5" x14ac:dyDescent="0.25">
      <c r="A106" s="87" t="s">
        <v>201</v>
      </c>
      <c r="B106" s="17" t="s">
        <v>206</v>
      </c>
      <c r="C106" s="88" t="s">
        <v>207</v>
      </c>
      <c r="D106" s="34">
        <v>1.254</v>
      </c>
      <c r="E106" s="34" t="s">
        <v>24</v>
      </c>
      <c r="F106" s="34">
        <v>1.254</v>
      </c>
      <c r="G106" s="34" t="str">
        <f t="shared" si="111"/>
        <v>нд</v>
      </c>
      <c r="H106" s="34" t="str">
        <f t="shared" si="112"/>
        <v>нд</v>
      </c>
      <c r="I106" s="34" t="s">
        <v>24</v>
      </c>
      <c r="J106" s="34" t="s">
        <v>24</v>
      </c>
      <c r="K106" s="34" t="s">
        <v>24</v>
      </c>
      <c r="L106" s="34" t="s">
        <v>24</v>
      </c>
      <c r="M106" s="34" t="s">
        <v>24</v>
      </c>
      <c r="N106" s="34" t="s">
        <v>24</v>
      </c>
      <c r="O106" s="34" t="s">
        <v>24</v>
      </c>
      <c r="P106" s="34" t="s">
        <v>24</v>
      </c>
      <c r="Q106" s="34">
        <f t="shared" si="113"/>
        <v>1.254</v>
      </c>
      <c r="R106" s="95" t="str">
        <f t="shared" si="114"/>
        <v>нд</v>
      </c>
      <c r="S106" s="77" t="str">
        <f t="shared" si="115"/>
        <v>нд</v>
      </c>
      <c r="T106" s="34" t="s">
        <v>24</v>
      </c>
    </row>
    <row r="107" spans="1:20" s="67" customFormat="1" ht="31.5" x14ac:dyDescent="0.25">
      <c r="A107" s="87" t="s">
        <v>201</v>
      </c>
      <c r="B107" s="17" t="s">
        <v>208</v>
      </c>
      <c r="C107" s="88" t="s">
        <v>209</v>
      </c>
      <c r="D107" s="34">
        <v>2.069</v>
      </c>
      <c r="E107" s="34" t="s">
        <v>24</v>
      </c>
      <c r="F107" s="34">
        <v>2.069</v>
      </c>
      <c r="G107" s="34" t="str">
        <f t="shared" si="111"/>
        <v>нд</v>
      </c>
      <c r="H107" s="34" t="str">
        <f t="shared" si="112"/>
        <v>нд</v>
      </c>
      <c r="I107" s="34" t="s">
        <v>24</v>
      </c>
      <c r="J107" s="34" t="s">
        <v>24</v>
      </c>
      <c r="K107" s="34" t="s">
        <v>24</v>
      </c>
      <c r="L107" s="34" t="s">
        <v>24</v>
      </c>
      <c r="M107" s="34" t="s">
        <v>24</v>
      </c>
      <c r="N107" s="34" t="s">
        <v>24</v>
      </c>
      <c r="O107" s="34" t="s">
        <v>24</v>
      </c>
      <c r="P107" s="34" t="s">
        <v>24</v>
      </c>
      <c r="Q107" s="34">
        <f t="shared" si="113"/>
        <v>2.069</v>
      </c>
      <c r="R107" s="95" t="str">
        <f t="shared" si="114"/>
        <v>нд</v>
      </c>
      <c r="S107" s="77" t="str">
        <f t="shared" si="115"/>
        <v>нд</v>
      </c>
      <c r="T107" s="34" t="s">
        <v>24</v>
      </c>
    </row>
    <row r="108" spans="1:20" s="67" customFormat="1" x14ac:dyDescent="0.25">
      <c r="A108" s="87" t="s">
        <v>201</v>
      </c>
      <c r="B108" s="96" t="s">
        <v>210</v>
      </c>
      <c r="C108" s="88" t="s">
        <v>211</v>
      </c>
      <c r="D108" s="34" t="s">
        <v>24</v>
      </c>
      <c r="E108" s="34" t="s">
        <v>24</v>
      </c>
      <c r="F108" s="34" t="s">
        <v>24</v>
      </c>
      <c r="G108" s="34" t="str">
        <f t="shared" si="111"/>
        <v>нд</v>
      </c>
      <c r="H108" s="34" t="str">
        <f t="shared" si="112"/>
        <v>нд</v>
      </c>
      <c r="I108" s="34" t="s">
        <v>24</v>
      </c>
      <c r="J108" s="34" t="s">
        <v>24</v>
      </c>
      <c r="K108" s="34" t="s">
        <v>24</v>
      </c>
      <c r="L108" s="34" t="s">
        <v>24</v>
      </c>
      <c r="M108" s="34" t="s">
        <v>24</v>
      </c>
      <c r="N108" s="34" t="s">
        <v>24</v>
      </c>
      <c r="O108" s="34" t="s">
        <v>24</v>
      </c>
      <c r="P108" s="34" t="s">
        <v>24</v>
      </c>
      <c r="Q108" s="34" t="str">
        <f t="shared" si="113"/>
        <v>нд</v>
      </c>
      <c r="R108" s="95" t="str">
        <f t="shared" si="114"/>
        <v>нд</v>
      </c>
      <c r="S108" s="77" t="str">
        <f t="shared" si="115"/>
        <v>нд</v>
      </c>
      <c r="T108" s="34" t="s">
        <v>24</v>
      </c>
    </row>
    <row r="109" spans="1:20" s="67" customFormat="1" x14ac:dyDescent="0.25">
      <c r="A109" s="87" t="s">
        <v>201</v>
      </c>
      <c r="B109" s="96" t="s">
        <v>212</v>
      </c>
      <c r="C109" s="88" t="s">
        <v>213</v>
      </c>
      <c r="D109" s="34">
        <v>0.82399999999999995</v>
      </c>
      <c r="E109" s="34">
        <v>0.74399999999999999</v>
      </c>
      <c r="F109" s="34" t="s">
        <v>24</v>
      </c>
      <c r="G109" s="34" t="str">
        <f t="shared" si="111"/>
        <v>нд</v>
      </c>
      <c r="H109" s="34" t="str">
        <f t="shared" si="112"/>
        <v>нд</v>
      </c>
      <c r="I109" s="34" t="s">
        <v>24</v>
      </c>
      <c r="J109" s="34" t="s">
        <v>24</v>
      </c>
      <c r="K109" s="34" t="s">
        <v>24</v>
      </c>
      <c r="L109" s="34" t="s">
        <v>24</v>
      </c>
      <c r="M109" s="34" t="s">
        <v>24</v>
      </c>
      <c r="N109" s="34" t="s">
        <v>24</v>
      </c>
      <c r="O109" s="34" t="s">
        <v>24</v>
      </c>
      <c r="P109" s="34" t="s">
        <v>24</v>
      </c>
      <c r="Q109" s="34" t="s">
        <v>24</v>
      </c>
      <c r="R109" s="95" t="str">
        <f t="shared" si="114"/>
        <v>нд</v>
      </c>
      <c r="S109" s="77" t="str">
        <f t="shared" si="115"/>
        <v>нд</v>
      </c>
      <c r="T109" s="102" t="s">
        <v>24</v>
      </c>
    </row>
    <row r="110" spans="1:20" s="67" customFormat="1" ht="31.5" x14ac:dyDescent="0.25">
      <c r="A110" s="87" t="s">
        <v>201</v>
      </c>
      <c r="B110" s="30" t="s">
        <v>214</v>
      </c>
      <c r="C110" s="88" t="s">
        <v>215</v>
      </c>
      <c r="D110" s="34" t="s">
        <v>24</v>
      </c>
      <c r="E110" s="34" t="s">
        <v>24</v>
      </c>
      <c r="F110" s="34" t="s">
        <v>24</v>
      </c>
      <c r="G110" s="34" t="str">
        <f t="shared" si="111"/>
        <v>нд</v>
      </c>
      <c r="H110" s="34" t="str">
        <f t="shared" si="112"/>
        <v>нд</v>
      </c>
      <c r="I110" s="34" t="s">
        <v>24</v>
      </c>
      <c r="J110" s="34" t="s">
        <v>24</v>
      </c>
      <c r="K110" s="34" t="s">
        <v>24</v>
      </c>
      <c r="L110" s="34" t="s">
        <v>24</v>
      </c>
      <c r="M110" s="34" t="s">
        <v>24</v>
      </c>
      <c r="N110" s="34" t="s">
        <v>24</v>
      </c>
      <c r="O110" s="34" t="s">
        <v>24</v>
      </c>
      <c r="P110" s="34" t="s">
        <v>24</v>
      </c>
      <c r="Q110" s="34" t="str">
        <f t="shared" si="113"/>
        <v>нд</v>
      </c>
      <c r="R110" s="95" t="str">
        <f t="shared" si="114"/>
        <v>нд</v>
      </c>
      <c r="S110" s="77" t="str">
        <f t="shared" si="115"/>
        <v>нд</v>
      </c>
      <c r="T110" s="34" t="s">
        <v>24</v>
      </c>
    </row>
    <row r="111" spans="1:20" s="67" customFormat="1" ht="31.5" x14ac:dyDescent="0.25">
      <c r="A111" s="87" t="s">
        <v>201</v>
      </c>
      <c r="B111" s="19" t="s">
        <v>216</v>
      </c>
      <c r="C111" s="88" t="s">
        <v>217</v>
      </c>
      <c r="D111" s="34" t="s">
        <v>24</v>
      </c>
      <c r="E111" s="34" t="s">
        <v>24</v>
      </c>
      <c r="F111" s="34" t="s">
        <v>24</v>
      </c>
      <c r="G111" s="34" t="str">
        <f t="shared" si="111"/>
        <v>нд</v>
      </c>
      <c r="H111" s="34" t="str">
        <f t="shared" si="112"/>
        <v>нд</v>
      </c>
      <c r="I111" s="34" t="s">
        <v>24</v>
      </c>
      <c r="J111" s="34" t="s">
        <v>24</v>
      </c>
      <c r="K111" s="34" t="s">
        <v>24</v>
      </c>
      <c r="L111" s="34" t="s">
        <v>24</v>
      </c>
      <c r="M111" s="34" t="s">
        <v>24</v>
      </c>
      <c r="N111" s="34" t="s">
        <v>24</v>
      </c>
      <c r="O111" s="34" t="s">
        <v>24</v>
      </c>
      <c r="P111" s="34" t="s">
        <v>24</v>
      </c>
      <c r="Q111" s="34" t="str">
        <f t="shared" si="113"/>
        <v>нд</v>
      </c>
      <c r="R111" s="95" t="str">
        <f t="shared" si="114"/>
        <v>нд</v>
      </c>
      <c r="S111" s="77" t="str">
        <f t="shared" si="115"/>
        <v>нд</v>
      </c>
      <c r="T111" s="34" t="s">
        <v>24</v>
      </c>
    </row>
    <row r="112" spans="1:20" s="67" customFormat="1" x14ac:dyDescent="0.25">
      <c r="A112" s="87" t="s">
        <v>201</v>
      </c>
      <c r="B112" s="96" t="s">
        <v>218</v>
      </c>
      <c r="C112" s="88" t="s">
        <v>219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11"/>
        <v>нд</v>
      </c>
      <c r="H112" s="34" t="str">
        <f t="shared" si="112"/>
        <v>нд</v>
      </c>
      <c r="I112" s="34" t="s">
        <v>24</v>
      </c>
      <c r="J112" s="34" t="s">
        <v>24</v>
      </c>
      <c r="K112" s="34" t="s">
        <v>24</v>
      </c>
      <c r="L112" s="34" t="s">
        <v>24</v>
      </c>
      <c r="M112" s="34" t="s">
        <v>24</v>
      </c>
      <c r="N112" s="34" t="s">
        <v>24</v>
      </c>
      <c r="O112" s="34" t="s">
        <v>24</v>
      </c>
      <c r="P112" s="34" t="s">
        <v>24</v>
      </c>
      <c r="Q112" s="34">
        <f t="shared" si="113"/>
        <v>0.58899999999999997</v>
      </c>
      <c r="R112" s="95" t="str">
        <f t="shared" si="114"/>
        <v>нд</v>
      </c>
      <c r="S112" s="77" t="str">
        <f t="shared" si="115"/>
        <v>нд</v>
      </c>
      <c r="T112" s="34" t="s">
        <v>24</v>
      </c>
    </row>
    <row r="113" spans="1:20" s="67" customFormat="1" x14ac:dyDescent="0.25">
      <c r="A113" s="87" t="s">
        <v>201</v>
      </c>
      <c r="B113" s="96" t="s">
        <v>220</v>
      </c>
      <c r="C113" s="88" t="s">
        <v>221</v>
      </c>
      <c r="D113" s="34">
        <v>0.374</v>
      </c>
      <c r="E113" s="34" t="s">
        <v>24</v>
      </c>
      <c r="F113" s="34">
        <v>0.374</v>
      </c>
      <c r="G113" s="34" t="str">
        <f t="shared" si="111"/>
        <v>нд</v>
      </c>
      <c r="H113" s="34" t="str">
        <f t="shared" si="112"/>
        <v>нд</v>
      </c>
      <c r="I113" s="34" t="s">
        <v>24</v>
      </c>
      <c r="J113" s="34" t="s">
        <v>24</v>
      </c>
      <c r="K113" s="34" t="s">
        <v>24</v>
      </c>
      <c r="L113" s="34" t="s">
        <v>24</v>
      </c>
      <c r="M113" s="34" t="s">
        <v>24</v>
      </c>
      <c r="N113" s="34" t="s">
        <v>24</v>
      </c>
      <c r="O113" s="34" t="s">
        <v>24</v>
      </c>
      <c r="P113" s="34" t="s">
        <v>24</v>
      </c>
      <c r="Q113" s="34">
        <f t="shared" si="113"/>
        <v>0.374</v>
      </c>
      <c r="R113" s="95" t="str">
        <f t="shared" si="114"/>
        <v>нд</v>
      </c>
      <c r="S113" s="77" t="str">
        <f t="shared" si="115"/>
        <v>нд</v>
      </c>
      <c r="T113" s="34" t="s">
        <v>24</v>
      </c>
    </row>
    <row r="114" spans="1:20" s="67" customFormat="1" x14ac:dyDescent="0.25">
      <c r="A114" s="87" t="s">
        <v>201</v>
      </c>
      <c r="B114" s="96" t="s">
        <v>222</v>
      </c>
      <c r="C114" s="88" t="s">
        <v>223</v>
      </c>
      <c r="D114" s="34" t="s">
        <v>24</v>
      </c>
      <c r="E114" s="34" t="s">
        <v>24</v>
      </c>
      <c r="F114" s="34" t="s">
        <v>24</v>
      </c>
      <c r="G114" s="34" t="str">
        <f t="shared" si="111"/>
        <v>нд</v>
      </c>
      <c r="H114" s="34" t="str">
        <f t="shared" si="112"/>
        <v>нд</v>
      </c>
      <c r="I114" s="34" t="s">
        <v>24</v>
      </c>
      <c r="J114" s="34" t="s">
        <v>24</v>
      </c>
      <c r="K114" s="34" t="s">
        <v>24</v>
      </c>
      <c r="L114" s="34" t="s">
        <v>24</v>
      </c>
      <c r="M114" s="34" t="s">
        <v>24</v>
      </c>
      <c r="N114" s="34" t="s">
        <v>24</v>
      </c>
      <c r="O114" s="34" t="s">
        <v>24</v>
      </c>
      <c r="P114" s="34" t="s">
        <v>24</v>
      </c>
      <c r="Q114" s="34" t="str">
        <f t="shared" si="113"/>
        <v>нд</v>
      </c>
      <c r="R114" s="95" t="str">
        <f t="shared" si="114"/>
        <v>нд</v>
      </c>
      <c r="S114" s="77" t="str">
        <f t="shared" si="115"/>
        <v>нд</v>
      </c>
      <c r="T114" s="34" t="s">
        <v>24</v>
      </c>
    </row>
    <row r="115" spans="1:20" s="67" customFormat="1" ht="31.5" x14ac:dyDescent="0.25">
      <c r="A115" s="87" t="s">
        <v>201</v>
      </c>
      <c r="B115" s="19" t="s">
        <v>224</v>
      </c>
      <c r="C115" s="88" t="s">
        <v>225</v>
      </c>
      <c r="D115" s="34" t="s">
        <v>24</v>
      </c>
      <c r="E115" s="34" t="s">
        <v>24</v>
      </c>
      <c r="F115" s="34" t="s">
        <v>24</v>
      </c>
      <c r="G115" s="34" t="str">
        <f t="shared" si="111"/>
        <v>нд</v>
      </c>
      <c r="H115" s="34" t="str">
        <f t="shared" si="112"/>
        <v>нд</v>
      </c>
      <c r="I115" s="34" t="s">
        <v>24</v>
      </c>
      <c r="J115" s="34" t="s">
        <v>24</v>
      </c>
      <c r="K115" s="34" t="s">
        <v>24</v>
      </c>
      <c r="L115" s="34" t="s">
        <v>24</v>
      </c>
      <c r="M115" s="34" t="s">
        <v>24</v>
      </c>
      <c r="N115" s="34" t="s">
        <v>24</v>
      </c>
      <c r="O115" s="34" t="s">
        <v>24</v>
      </c>
      <c r="P115" s="34" t="s">
        <v>24</v>
      </c>
      <c r="Q115" s="34" t="str">
        <f t="shared" si="113"/>
        <v>нд</v>
      </c>
      <c r="R115" s="95" t="str">
        <f t="shared" si="114"/>
        <v>нд</v>
      </c>
      <c r="S115" s="77" t="str">
        <f t="shared" si="115"/>
        <v>нд</v>
      </c>
      <c r="T115" s="34" t="s">
        <v>24</v>
      </c>
    </row>
    <row r="116" spans="1:20" s="67" customFormat="1" ht="31.5" x14ac:dyDescent="0.25">
      <c r="A116" s="87" t="s">
        <v>201</v>
      </c>
      <c r="B116" s="19" t="s">
        <v>226</v>
      </c>
      <c r="C116" s="88" t="s">
        <v>227</v>
      </c>
      <c r="D116" s="34" t="s">
        <v>24</v>
      </c>
      <c r="E116" s="34" t="s">
        <v>24</v>
      </c>
      <c r="F116" s="34" t="s">
        <v>24</v>
      </c>
      <c r="G116" s="34" t="str">
        <f t="shared" si="111"/>
        <v>нд</v>
      </c>
      <c r="H116" s="34" t="str">
        <f t="shared" si="112"/>
        <v>нд</v>
      </c>
      <c r="I116" s="34" t="s">
        <v>24</v>
      </c>
      <c r="J116" s="34" t="s">
        <v>24</v>
      </c>
      <c r="K116" s="34" t="s">
        <v>24</v>
      </c>
      <c r="L116" s="34" t="s">
        <v>24</v>
      </c>
      <c r="M116" s="34" t="s">
        <v>24</v>
      </c>
      <c r="N116" s="34" t="s">
        <v>24</v>
      </c>
      <c r="O116" s="34" t="s">
        <v>24</v>
      </c>
      <c r="P116" s="34" t="s">
        <v>24</v>
      </c>
      <c r="Q116" s="34" t="str">
        <f t="shared" si="113"/>
        <v>нд</v>
      </c>
      <c r="R116" s="95" t="str">
        <f t="shared" si="114"/>
        <v>нд</v>
      </c>
      <c r="S116" s="77" t="str">
        <f t="shared" si="115"/>
        <v>нд</v>
      </c>
      <c r="T116" s="34" t="s">
        <v>24</v>
      </c>
    </row>
    <row r="117" spans="1:20" s="67" customFormat="1" ht="31.5" x14ac:dyDescent="0.25">
      <c r="A117" s="87" t="s">
        <v>201</v>
      </c>
      <c r="B117" s="19" t="s">
        <v>228</v>
      </c>
      <c r="C117" s="12" t="s">
        <v>229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11"/>
        <v>нд</v>
      </c>
      <c r="H117" s="34" t="str">
        <f t="shared" si="112"/>
        <v>нд</v>
      </c>
      <c r="I117" s="34" t="s">
        <v>24</v>
      </c>
      <c r="J117" s="34" t="s">
        <v>24</v>
      </c>
      <c r="K117" s="34" t="s">
        <v>24</v>
      </c>
      <c r="L117" s="34" t="s">
        <v>24</v>
      </c>
      <c r="M117" s="34" t="s">
        <v>24</v>
      </c>
      <c r="N117" s="34" t="s">
        <v>24</v>
      </c>
      <c r="O117" s="34" t="s">
        <v>24</v>
      </c>
      <c r="P117" s="34" t="s">
        <v>24</v>
      </c>
      <c r="Q117" s="34">
        <f t="shared" si="113"/>
        <v>0.28000000000000003</v>
      </c>
      <c r="R117" s="95" t="str">
        <f t="shared" si="114"/>
        <v>нд</v>
      </c>
      <c r="S117" s="77" t="str">
        <f t="shared" si="115"/>
        <v>нд</v>
      </c>
      <c r="T117" s="34" t="s">
        <v>24</v>
      </c>
    </row>
    <row r="118" spans="1:20" s="67" customFormat="1" ht="31.5" x14ac:dyDescent="0.25">
      <c r="A118" s="87" t="s">
        <v>201</v>
      </c>
      <c r="B118" s="19" t="s">
        <v>230</v>
      </c>
      <c r="C118" s="12" t="s">
        <v>231</v>
      </c>
      <c r="D118" s="34" t="s">
        <v>24</v>
      </c>
      <c r="E118" s="34" t="s">
        <v>24</v>
      </c>
      <c r="F118" s="34" t="s">
        <v>24</v>
      </c>
      <c r="G118" s="34" t="str">
        <f t="shared" si="111"/>
        <v>нд</v>
      </c>
      <c r="H118" s="34" t="str">
        <f t="shared" si="112"/>
        <v>нд</v>
      </c>
      <c r="I118" s="34" t="s">
        <v>24</v>
      </c>
      <c r="J118" s="34" t="s">
        <v>24</v>
      </c>
      <c r="K118" s="34" t="s">
        <v>24</v>
      </c>
      <c r="L118" s="34" t="s">
        <v>24</v>
      </c>
      <c r="M118" s="34" t="s">
        <v>24</v>
      </c>
      <c r="N118" s="34" t="s">
        <v>24</v>
      </c>
      <c r="O118" s="34" t="s">
        <v>24</v>
      </c>
      <c r="P118" s="34" t="s">
        <v>24</v>
      </c>
      <c r="Q118" s="34" t="str">
        <f t="shared" si="113"/>
        <v>нд</v>
      </c>
      <c r="R118" s="95" t="str">
        <f t="shared" si="114"/>
        <v>нд</v>
      </c>
      <c r="S118" s="77" t="str">
        <f t="shared" si="115"/>
        <v>нд</v>
      </c>
      <c r="T118" s="34" t="s">
        <v>24</v>
      </c>
    </row>
    <row r="119" spans="1:20" s="67" customFormat="1" x14ac:dyDescent="0.25">
      <c r="A119" s="87" t="s">
        <v>201</v>
      </c>
      <c r="B119" s="96" t="s">
        <v>232</v>
      </c>
      <c r="C119" s="88" t="s">
        <v>233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11"/>
        <v>нд</v>
      </c>
      <c r="H119" s="34" t="str">
        <f t="shared" si="112"/>
        <v>нд</v>
      </c>
      <c r="I119" s="34" t="s">
        <v>24</v>
      </c>
      <c r="J119" s="34" t="s">
        <v>24</v>
      </c>
      <c r="K119" s="34" t="s">
        <v>24</v>
      </c>
      <c r="L119" s="34" t="s">
        <v>24</v>
      </c>
      <c r="M119" s="34" t="s">
        <v>24</v>
      </c>
      <c r="N119" s="34" t="s">
        <v>24</v>
      </c>
      <c r="O119" s="34" t="s">
        <v>24</v>
      </c>
      <c r="P119" s="34" t="s">
        <v>24</v>
      </c>
      <c r="Q119" s="34">
        <f t="shared" si="113"/>
        <v>0.78200000000000003</v>
      </c>
      <c r="R119" s="95" t="str">
        <f t="shared" si="114"/>
        <v>нд</v>
      </c>
      <c r="S119" s="77" t="str">
        <f t="shared" si="115"/>
        <v>нд</v>
      </c>
      <c r="T119" s="34" t="s">
        <v>24</v>
      </c>
    </row>
    <row r="120" spans="1:20" s="67" customFormat="1" x14ac:dyDescent="0.25">
      <c r="A120" s="87" t="s">
        <v>201</v>
      </c>
      <c r="B120" s="96" t="s">
        <v>234</v>
      </c>
      <c r="C120" s="88" t="s">
        <v>235</v>
      </c>
      <c r="D120" s="34" t="s">
        <v>24</v>
      </c>
      <c r="E120" s="34" t="s">
        <v>24</v>
      </c>
      <c r="F120" s="34" t="s">
        <v>24</v>
      </c>
      <c r="G120" s="34" t="str">
        <f t="shared" si="111"/>
        <v>нд</v>
      </c>
      <c r="H120" s="34" t="str">
        <f t="shared" si="112"/>
        <v>нд</v>
      </c>
      <c r="I120" s="34" t="s">
        <v>24</v>
      </c>
      <c r="J120" s="34" t="s">
        <v>24</v>
      </c>
      <c r="K120" s="34" t="s">
        <v>24</v>
      </c>
      <c r="L120" s="34" t="s">
        <v>24</v>
      </c>
      <c r="M120" s="34" t="s">
        <v>24</v>
      </c>
      <c r="N120" s="34" t="s">
        <v>24</v>
      </c>
      <c r="O120" s="34" t="s">
        <v>24</v>
      </c>
      <c r="P120" s="34" t="s">
        <v>24</v>
      </c>
      <c r="Q120" s="34" t="str">
        <f t="shared" si="113"/>
        <v>нд</v>
      </c>
      <c r="R120" s="95" t="str">
        <f t="shared" si="114"/>
        <v>нд</v>
      </c>
      <c r="S120" s="77" t="str">
        <f t="shared" si="115"/>
        <v>нд</v>
      </c>
      <c r="T120" s="34" t="s">
        <v>24</v>
      </c>
    </row>
    <row r="121" spans="1:20" s="67" customFormat="1" x14ac:dyDescent="0.25">
      <c r="A121" s="87" t="s">
        <v>201</v>
      </c>
      <c r="B121" s="96" t="s">
        <v>236</v>
      </c>
      <c r="C121" s="88" t="s">
        <v>237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11"/>
        <v>нд</v>
      </c>
      <c r="H121" s="34" t="str">
        <f t="shared" si="112"/>
        <v>нд</v>
      </c>
      <c r="I121" s="34" t="s">
        <v>24</v>
      </c>
      <c r="J121" s="34" t="s">
        <v>24</v>
      </c>
      <c r="K121" s="34" t="s">
        <v>24</v>
      </c>
      <c r="L121" s="34" t="s">
        <v>24</v>
      </c>
      <c r="M121" s="34" t="s">
        <v>24</v>
      </c>
      <c r="N121" s="34" t="s">
        <v>24</v>
      </c>
      <c r="O121" s="34" t="s">
        <v>24</v>
      </c>
      <c r="P121" s="34" t="s">
        <v>24</v>
      </c>
      <c r="Q121" s="34">
        <f t="shared" si="113"/>
        <v>1.6259999999999999</v>
      </c>
      <c r="R121" s="95" t="str">
        <f t="shared" si="114"/>
        <v>нд</v>
      </c>
      <c r="S121" s="77" t="str">
        <f t="shared" si="115"/>
        <v>нд</v>
      </c>
      <c r="T121" s="34" t="s">
        <v>24</v>
      </c>
    </row>
    <row r="122" spans="1:20" s="67" customFormat="1" x14ac:dyDescent="0.25">
      <c r="A122" s="87" t="s">
        <v>201</v>
      </c>
      <c r="B122" s="96" t="s">
        <v>238</v>
      </c>
      <c r="C122" s="88" t="s">
        <v>239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11"/>
        <v>нд</v>
      </c>
      <c r="H122" s="34" t="str">
        <f t="shared" si="112"/>
        <v>нд</v>
      </c>
      <c r="I122" s="34" t="s">
        <v>24</v>
      </c>
      <c r="J122" s="34" t="s">
        <v>24</v>
      </c>
      <c r="K122" s="34" t="s">
        <v>24</v>
      </c>
      <c r="L122" s="34" t="s">
        <v>24</v>
      </c>
      <c r="M122" s="34" t="s">
        <v>24</v>
      </c>
      <c r="N122" s="34" t="s">
        <v>24</v>
      </c>
      <c r="O122" s="34" t="s">
        <v>24</v>
      </c>
      <c r="P122" s="34" t="s">
        <v>24</v>
      </c>
      <c r="Q122" s="34">
        <f t="shared" si="113"/>
        <v>0.94599999999999995</v>
      </c>
      <c r="R122" s="95" t="str">
        <f t="shared" si="114"/>
        <v>нд</v>
      </c>
      <c r="S122" s="77" t="str">
        <f t="shared" si="115"/>
        <v>нд</v>
      </c>
      <c r="T122" s="34" t="s">
        <v>24</v>
      </c>
    </row>
    <row r="123" spans="1:20" s="67" customFormat="1" ht="31.5" x14ac:dyDescent="0.25">
      <c r="A123" s="87" t="s">
        <v>201</v>
      </c>
      <c r="B123" s="19" t="s">
        <v>240</v>
      </c>
      <c r="C123" s="88" t="s">
        <v>241</v>
      </c>
      <c r="D123" s="34" t="s">
        <v>24</v>
      </c>
      <c r="E123" s="34" t="s">
        <v>24</v>
      </c>
      <c r="F123" s="34" t="s">
        <v>24</v>
      </c>
      <c r="G123" s="34" t="str">
        <f t="shared" si="111"/>
        <v>нд</v>
      </c>
      <c r="H123" s="34" t="str">
        <f t="shared" si="112"/>
        <v>нд</v>
      </c>
      <c r="I123" s="34" t="s">
        <v>24</v>
      </c>
      <c r="J123" s="34" t="s">
        <v>24</v>
      </c>
      <c r="K123" s="34" t="s">
        <v>24</v>
      </c>
      <c r="L123" s="34" t="s">
        <v>24</v>
      </c>
      <c r="M123" s="34" t="s">
        <v>24</v>
      </c>
      <c r="N123" s="34" t="s">
        <v>24</v>
      </c>
      <c r="O123" s="34" t="s">
        <v>24</v>
      </c>
      <c r="P123" s="34" t="s">
        <v>24</v>
      </c>
      <c r="Q123" s="34" t="str">
        <f t="shared" si="113"/>
        <v>нд</v>
      </c>
      <c r="R123" s="95" t="str">
        <f t="shared" si="114"/>
        <v>нд</v>
      </c>
      <c r="S123" s="77" t="str">
        <f t="shared" si="115"/>
        <v>нд</v>
      </c>
      <c r="T123" s="34" t="s">
        <v>24</v>
      </c>
    </row>
    <row r="124" spans="1:20" s="67" customFormat="1" ht="31.5" x14ac:dyDescent="0.25">
      <c r="A124" s="87" t="s">
        <v>201</v>
      </c>
      <c r="B124" s="19" t="s">
        <v>242</v>
      </c>
      <c r="C124" s="88" t="s">
        <v>243</v>
      </c>
      <c r="D124" s="34" t="s">
        <v>24</v>
      </c>
      <c r="E124" s="34" t="s">
        <v>24</v>
      </c>
      <c r="F124" s="34" t="s">
        <v>24</v>
      </c>
      <c r="G124" s="34" t="str">
        <f t="shared" si="111"/>
        <v>нд</v>
      </c>
      <c r="H124" s="34" t="str">
        <f t="shared" si="112"/>
        <v>нд</v>
      </c>
      <c r="I124" s="34" t="s">
        <v>24</v>
      </c>
      <c r="J124" s="34" t="s">
        <v>24</v>
      </c>
      <c r="K124" s="34" t="s">
        <v>24</v>
      </c>
      <c r="L124" s="34" t="s">
        <v>24</v>
      </c>
      <c r="M124" s="34" t="s">
        <v>24</v>
      </c>
      <c r="N124" s="34" t="s">
        <v>24</v>
      </c>
      <c r="O124" s="34" t="s">
        <v>24</v>
      </c>
      <c r="P124" s="34" t="s">
        <v>24</v>
      </c>
      <c r="Q124" s="34" t="str">
        <f t="shared" si="113"/>
        <v>нд</v>
      </c>
      <c r="R124" s="95" t="str">
        <f t="shared" si="114"/>
        <v>нд</v>
      </c>
      <c r="S124" s="77" t="str">
        <f t="shared" si="115"/>
        <v>нд</v>
      </c>
      <c r="T124" s="34" t="s">
        <v>24</v>
      </c>
    </row>
    <row r="125" spans="1:20" ht="31.5" x14ac:dyDescent="0.25">
      <c r="A125" s="27" t="s">
        <v>93</v>
      </c>
      <c r="B125" s="28" t="s">
        <v>94</v>
      </c>
      <c r="C125" s="29" t="s">
        <v>23</v>
      </c>
      <c r="D125" s="29" t="str">
        <f t="shared" ref="D125:H125" si="136">IF(NOT(SUM(D126)=0),SUM(D126),"нд")</f>
        <v>нд</v>
      </c>
      <c r="E125" s="29" t="str">
        <f t="shared" si="136"/>
        <v>нд</v>
      </c>
      <c r="F125" s="29" t="str">
        <f t="shared" si="136"/>
        <v>нд</v>
      </c>
      <c r="G125" s="29" t="str">
        <f t="shared" si="136"/>
        <v>нд</v>
      </c>
      <c r="H125" s="29" t="str">
        <f t="shared" si="136"/>
        <v>нд</v>
      </c>
      <c r="I125" s="29" t="str">
        <f t="shared" ref="I125:P125" si="137">IF(NOT(SUM(I126)=0),SUM(I126),"нд")</f>
        <v>нд</v>
      </c>
      <c r="J125" s="29" t="str">
        <f t="shared" si="137"/>
        <v>нд</v>
      </c>
      <c r="K125" s="29" t="str">
        <f t="shared" si="137"/>
        <v>нд</v>
      </c>
      <c r="L125" s="29" t="str">
        <f t="shared" si="137"/>
        <v>нд</v>
      </c>
      <c r="M125" s="29" t="str">
        <f t="shared" si="137"/>
        <v>нд</v>
      </c>
      <c r="N125" s="29" t="str">
        <f t="shared" si="137"/>
        <v>нд</v>
      </c>
      <c r="O125" s="29" t="str">
        <f t="shared" si="137"/>
        <v>нд</v>
      </c>
      <c r="P125" s="29" t="str">
        <f t="shared" si="137"/>
        <v>нд</v>
      </c>
      <c r="Q125" s="29" t="str">
        <f t="shared" ref="Q125:R125" si="138">IF(NOT(SUM(Q126)=0),SUM(Q126),"нд")</f>
        <v>нд</v>
      </c>
      <c r="R125" s="29" t="str">
        <f t="shared" si="138"/>
        <v>нд</v>
      </c>
      <c r="S125" s="29" t="str">
        <f t="shared" si="115"/>
        <v>нд</v>
      </c>
      <c r="T125" s="29" t="s">
        <v>24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11"/>
        <v>нд</v>
      </c>
      <c r="H126" s="34" t="str">
        <f t="shared" si="112"/>
        <v>нд</v>
      </c>
      <c r="I126" s="34" t="s">
        <v>24</v>
      </c>
      <c r="J126" s="34" t="s">
        <v>24</v>
      </c>
      <c r="K126" s="34" t="s">
        <v>24</v>
      </c>
      <c r="L126" s="34" t="s">
        <v>24</v>
      </c>
      <c r="M126" s="34" t="s">
        <v>24</v>
      </c>
      <c r="N126" s="34" t="s">
        <v>24</v>
      </c>
      <c r="O126" s="34" t="s">
        <v>24</v>
      </c>
      <c r="P126" s="34" t="s">
        <v>24</v>
      </c>
      <c r="Q126" s="51" t="str">
        <f t="shared" si="113"/>
        <v>нд</v>
      </c>
      <c r="R126" s="85" t="str">
        <f t="shared" si="114"/>
        <v>нд</v>
      </c>
      <c r="S126" s="77" t="str">
        <f t="shared" si="115"/>
        <v>нд</v>
      </c>
      <c r="T126" s="18" t="s">
        <v>24</v>
      </c>
    </row>
    <row r="127" spans="1:20" ht="31.5" x14ac:dyDescent="0.25">
      <c r="A127" s="24" t="s">
        <v>95</v>
      </c>
      <c r="B127" s="25" t="s">
        <v>96</v>
      </c>
      <c r="C127" s="26" t="s">
        <v>23</v>
      </c>
      <c r="D127" s="65">
        <f t="shared" ref="D127:E127" si="139">IF(NOT(SUM(D128,D130,D132,D134,D136,D138,D145,D147)=0),SUM(D128,D130,D132,D134,D136,D138,D145,D147),"нд")</f>
        <v>42.323</v>
      </c>
      <c r="E127" s="65">
        <f t="shared" si="139"/>
        <v>17.074000000000002</v>
      </c>
      <c r="F127" s="65">
        <f>IF(NOT(SUM(F128,F130,F132,F134,F136,F138,F145,F147)=0),SUM(F128,F130,F132,F134,F136,F138,F145,F147),"нд")</f>
        <v>24.928999999999998</v>
      </c>
      <c r="G127" s="65">
        <f t="shared" ref="G127:P127" si="140">IF(NOT(SUM(G128,G130,G132,G134,G136,G138,G145,G147)=0),SUM(G128,G130,G132,G134,G136,G138,G145,G147),"нд")</f>
        <v>15.515999999999998</v>
      </c>
      <c r="H127" s="65" t="str">
        <f t="shared" si="140"/>
        <v>нд</v>
      </c>
      <c r="I127" s="65" t="str">
        <f t="shared" si="140"/>
        <v>нд</v>
      </c>
      <c r="J127" s="65" t="str">
        <f t="shared" si="140"/>
        <v>нд</v>
      </c>
      <c r="K127" s="65" t="str">
        <f t="shared" si="140"/>
        <v>нд</v>
      </c>
      <c r="L127" s="65" t="str">
        <f t="shared" si="140"/>
        <v>нд</v>
      </c>
      <c r="M127" s="65" t="str">
        <f t="shared" si="140"/>
        <v>нд</v>
      </c>
      <c r="N127" s="65" t="str">
        <f t="shared" si="140"/>
        <v>нд</v>
      </c>
      <c r="O127" s="65">
        <f t="shared" si="140"/>
        <v>15.515999999999998</v>
      </c>
      <c r="P127" s="65" t="str">
        <f t="shared" si="140"/>
        <v>нд</v>
      </c>
      <c r="Q127" s="65">
        <f t="shared" ref="Q127:R127" si="141">IF(NOT(SUM(Q128,Q130,Q132,Q134,Q136,Q138,Q145,Q147)=0),SUM(Q128,Q130,Q132,Q134,Q136,Q138,Q145,Q147),"нд")</f>
        <v>24.928999999999998</v>
      </c>
      <c r="R127" s="65">
        <f t="shared" si="141"/>
        <v>-15.515999999999998</v>
      </c>
      <c r="S127" s="75">
        <f t="shared" si="115"/>
        <v>-100</v>
      </c>
      <c r="T127" s="65" t="s">
        <v>24</v>
      </c>
    </row>
    <row r="128" spans="1:20" ht="31.5" x14ac:dyDescent="0.25">
      <c r="A128" s="27" t="s">
        <v>97</v>
      </c>
      <c r="B128" s="28" t="s">
        <v>98</v>
      </c>
      <c r="C128" s="29" t="s">
        <v>23</v>
      </c>
      <c r="D128" s="29" t="str">
        <f t="shared" ref="D128:P128" si="142">IF(NOT(SUM(D129)=0),SUM(D129),"нд")</f>
        <v>нд</v>
      </c>
      <c r="E128" s="29" t="str">
        <f t="shared" si="142"/>
        <v>нд</v>
      </c>
      <c r="F128" s="29" t="str">
        <f t="shared" si="142"/>
        <v>нд</v>
      </c>
      <c r="G128" s="29" t="str">
        <f t="shared" si="142"/>
        <v>нд</v>
      </c>
      <c r="H128" s="29" t="str">
        <f t="shared" si="142"/>
        <v>нд</v>
      </c>
      <c r="I128" s="29" t="str">
        <f t="shared" si="142"/>
        <v>нд</v>
      </c>
      <c r="J128" s="29" t="str">
        <f t="shared" si="142"/>
        <v>нд</v>
      </c>
      <c r="K128" s="29" t="str">
        <f t="shared" si="142"/>
        <v>нд</v>
      </c>
      <c r="L128" s="29" t="str">
        <f t="shared" si="142"/>
        <v>нд</v>
      </c>
      <c r="M128" s="29" t="str">
        <f t="shared" si="142"/>
        <v>нд</v>
      </c>
      <c r="N128" s="29" t="str">
        <f t="shared" si="142"/>
        <v>нд</v>
      </c>
      <c r="O128" s="29" t="str">
        <f t="shared" si="142"/>
        <v>нд</v>
      </c>
      <c r="P128" s="29" t="str">
        <f t="shared" si="142"/>
        <v>нд</v>
      </c>
      <c r="Q128" s="29" t="str">
        <f t="shared" ref="Q128:R128" si="143">IF(NOT(SUM(Q129)=0),SUM(Q129),"нд")</f>
        <v>нд</v>
      </c>
      <c r="R128" s="29" t="str">
        <f t="shared" si="143"/>
        <v>нд</v>
      </c>
      <c r="S128" s="76" t="str">
        <f t="shared" si="115"/>
        <v>нд</v>
      </c>
      <c r="T128" s="29" t="s">
        <v>24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11"/>
        <v>нд</v>
      </c>
      <c r="H129" s="34" t="str">
        <f t="shared" si="112"/>
        <v>нд</v>
      </c>
      <c r="I129" s="34" t="s">
        <v>24</v>
      </c>
      <c r="J129" s="34" t="s">
        <v>24</v>
      </c>
      <c r="K129" s="34" t="s">
        <v>24</v>
      </c>
      <c r="L129" s="34" t="s">
        <v>24</v>
      </c>
      <c r="M129" s="34" t="s">
        <v>24</v>
      </c>
      <c r="N129" s="34" t="s">
        <v>24</v>
      </c>
      <c r="O129" s="34" t="s">
        <v>24</v>
      </c>
      <c r="P129" s="34" t="s">
        <v>24</v>
      </c>
      <c r="Q129" s="51" t="str">
        <f t="shared" si="113"/>
        <v>нд</v>
      </c>
      <c r="R129" s="85" t="str">
        <f t="shared" si="114"/>
        <v>нд</v>
      </c>
      <c r="S129" s="77" t="str">
        <f t="shared" si="115"/>
        <v>нд</v>
      </c>
      <c r="T129" s="18" t="s">
        <v>24</v>
      </c>
    </row>
    <row r="130" spans="1:20" ht="31.5" x14ac:dyDescent="0.25">
      <c r="A130" s="27" t="s">
        <v>99</v>
      </c>
      <c r="B130" s="28" t="s">
        <v>100</v>
      </c>
      <c r="C130" s="29" t="s">
        <v>23</v>
      </c>
      <c r="D130" s="29" t="str">
        <f t="shared" ref="D130:P130" si="144">IF(NOT(SUM(D131)=0),SUM(D131),"нд")</f>
        <v>нд</v>
      </c>
      <c r="E130" s="29" t="str">
        <f t="shared" si="144"/>
        <v>нд</v>
      </c>
      <c r="F130" s="29" t="str">
        <f t="shared" si="144"/>
        <v>нд</v>
      </c>
      <c r="G130" s="29" t="str">
        <f t="shared" si="144"/>
        <v>нд</v>
      </c>
      <c r="H130" s="29" t="str">
        <f t="shared" si="144"/>
        <v>нд</v>
      </c>
      <c r="I130" s="29" t="str">
        <f t="shared" si="144"/>
        <v>нд</v>
      </c>
      <c r="J130" s="29" t="str">
        <f t="shared" si="144"/>
        <v>нд</v>
      </c>
      <c r="K130" s="29" t="str">
        <f t="shared" si="144"/>
        <v>нд</v>
      </c>
      <c r="L130" s="29" t="str">
        <f t="shared" si="144"/>
        <v>нд</v>
      </c>
      <c r="M130" s="29" t="str">
        <f t="shared" si="144"/>
        <v>нд</v>
      </c>
      <c r="N130" s="29" t="str">
        <f t="shared" si="144"/>
        <v>нд</v>
      </c>
      <c r="O130" s="29" t="str">
        <f t="shared" si="144"/>
        <v>нд</v>
      </c>
      <c r="P130" s="29" t="str">
        <f t="shared" si="144"/>
        <v>нд</v>
      </c>
      <c r="Q130" s="29" t="str">
        <f t="shared" ref="Q130:R130" si="145">IF(NOT(SUM(Q131)=0),SUM(Q131),"нд")</f>
        <v>нд</v>
      </c>
      <c r="R130" s="29" t="str">
        <f t="shared" si="145"/>
        <v>нд</v>
      </c>
      <c r="S130" s="29" t="str">
        <f t="shared" si="115"/>
        <v>нд</v>
      </c>
      <c r="T130" s="29" t="s">
        <v>24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11"/>
        <v>нд</v>
      </c>
      <c r="H131" s="34" t="str">
        <f t="shared" si="112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13"/>
        <v>нд</v>
      </c>
      <c r="R131" s="85" t="str">
        <f t="shared" si="114"/>
        <v>нд</v>
      </c>
      <c r="S131" s="77" t="str">
        <f t="shared" si="115"/>
        <v>нд</v>
      </c>
      <c r="T131" s="18" t="s">
        <v>24</v>
      </c>
    </row>
    <row r="132" spans="1:20" ht="31.5" x14ac:dyDescent="0.25">
      <c r="A132" s="27" t="s">
        <v>101</v>
      </c>
      <c r="B132" s="28" t="s">
        <v>102</v>
      </c>
      <c r="C132" s="29" t="s">
        <v>23</v>
      </c>
      <c r="D132" s="29" t="str">
        <f t="shared" ref="D132:P132" si="146">IF(NOT(SUM(D133)=0),SUM(D133),"нд")</f>
        <v>нд</v>
      </c>
      <c r="E132" s="29" t="str">
        <f t="shared" si="146"/>
        <v>нд</v>
      </c>
      <c r="F132" s="29" t="str">
        <f t="shared" si="146"/>
        <v>нд</v>
      </c>
      <c r="G132" s="29" t="str">
        <f t="shared" si="146"/>
        <v>нд</v>
      </c>
      <c r="H132" s="29" t="str">
        <f t="shared" si="146"/>
        <v>нд</v>
      </c>
      <c r="I132" s="29" t="str">
        <f t="shared" si="146"/>
        <v>нд</v>
      </c>
      <c r="J132" s="29" t="str">
        <f t="shared" si="146"/>
        <v>нд</v>
      </c>
      <c r="K132" s="29" t="str">
        <f t="shared" si="146"/>
        <v>нд</v>
      </c>
      <c r="L132" s="29" t="str">
        <f t="shared" si="146"/>
        <v>нд</v>
      </c>
      <c r="M132" s="29" t="str">
        <f t="shared" si="146"/>
        <v>нд</v>
      </c>
      <c r="N132" s="29" t="str">
        <f t="shared" si="146"/>
        <v>нд</v>
      </c>
      <c r="O132" s="29" t="str">
        <f t="shared" si="146"/>
        <v>нд</v>
      </c>
      <c r="P132" s="29" t="str">
        <f t="shared" si="146"/>
        <v>нд</v>
      </c>
      <c r="Q132" s="29" t="str">
        <f t="shared" ref="Q132:R132" si="147">IF(NOT(SUM(Q133)=0),SUM(Q133),"нд")</f>
        <v>нд</v>
      </c>
      <c r="R132" s="29" t="str">
        <f t="shared" si="147"/>
        <v>нд</v>
      </c>
      <c r="S132" s="29" t="str">
        <f t="shared" si="115"/>
        <v>нд</v>
      </c>
      <c r="T132" s="29" t="s">
        <v>24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11"/>
        <v>нд</v>
      </c>
      <c r="H133" s="34" t="str">
        <f t="shared" si="112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13"/>
        <v>нд</v>
      </c>
      <c r="R133" s="85" t="str">
        <f t="shared" si="114"/>
        <v>нд</v>
      </c>
      <c r="S133" s="77" t="str">
        <f t="shared" si="115"/>
        <v>нд</v>
      </c>
      <c r="T133" s="18" t="s">
        <v>24</v>
      </c>
    </row>
    <row r="134" spans="1:20" ht="31.5" x14ac:dyDescent="0.25">
      <c r="A134" s="27" t="s">
        <v>103</v>
      </c>
      <c r="B134" s="28" t="s">
        <v>104</v>
      </c>
      <c r="C134" s="29" t="s">
        <v>23</v>
      </c>
      <c r="D134" s="29" t="str">
        <f t="shared" ref="D134:P134" si="148">IF(NOT(SUM(D135)=0),SUM(D135),"нд")</f>
        <v>нд</v>
      </c>
      <c r="E134" s="29" t="str">
        <f t="shared" si="148"/>
        <v>нд</v>
      </c>
      <c r="F134" s="29" t="str">
        <f t="shared" si="148"/>
        <v>нд</v>
      </c>
      <c r="G134" s="29" t="str">
        <f t="shared" si="148"/>
        <v>нд</v>
      </c>
      <c r="H134" s="29" t="str">
        <f t="shared" si="148"/>
        <v>нд</v>
      </c>
      <c r="I134" s="29" t="str">
        <f t="shared" si="148"/>
        <v>нд</v>
      </c>
      <c r="J134" s="29" t="str">
        <f t="shared" si="148"/>
        <v>нд</v>
      </c>
      <c r="K134" s="29" t="str">
        <f t="shared" si="148"/>
        <v>нд</v>
      </c>
      <c r="L134" s="29" t="str">
        <f t="shared" si="148"/>
        <v>нд</v>
      </c>
      <c r="M134" s="29" t="str">
        <f t="shared" si="148"/>
        <v>нд</v>
      </c>
      <c r="N134" s="29" t="str">
        <f t="shared" si="148"/>
        <v>нд</v>
      </c>
      <c r="O134" s="29" t="str">
        <f t="shared" si="148"/>
        <v>нд</v>
      </c>
      <c r="P134" s="29" t="str">
        <f t="shared" si="148"/>
        <v>нд</v>
      </c>
      <c r="Q134" s="29" t="str">
        <f t="shared" ref="Q134:R134" si="149">IF(NOT(SUM(Q135)=0),SUM(Q135),"нд")</f>
        <v>нд</v>
      </c>
      <c r="R134" s="29" t="str">
        <f t="shared" si="149"/>
        <v>нд</v>
      </c>
      <c r="S134" s="29" t="str">
        <f t="shared" si="115"/>
        <v>нд</v>
      </c>
      <c r="T134" s="29" t="s">
        <v>24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11"/>
        <v>нд</v>
      </c>
      <c r="H135" s="34" t="str">
        <f t="shared" si="112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13"/>
        <v>нд</v>
      </c>
      <c r="R135" s="85" t="str">
        <f t="shared" si="114"/>
        <v>нд</v>
      </c>
      <c r="S135" s="77" t="str">
        <f t="shared" si="115"/>
        <v>нд</v>
      </c>
      <c r="T135" s="18" t="s">
        <v>24</v>
      </c>
    </row>
    <row r="136" spans="1:20" ht="47.25" x14ac:dyDescent="0.25">
      <c r="A136" s="27" t="s">
        <v>105</v>
      </c>
      <c r="B136" s="28" t="s">
        <v>106</v>
      </c>
      <c r="C136" s="29" t="s">
        <v>23</v>
      </c>
      <c r="D136" s="29" t="str">
        <f t="shared" ref="D136:P136" si="150">IF(NOT(SUM(D137)=0),SUM(D137),"нд")</f>
        <v>нд</v>
      </c>
      <c r="E136" s="29" t="str">
        <f t="shared" si="150"/>
        <v>нд</v>
      </c>
      <c r="F136" s="29" t="str">
        <f t="shared" si="150"/>
        <v>нд</v>
      </c>
      <c r="G136" s="29" t="str">
        <f t="shared" si="150"/>
        <v>нд</v>
      </c>
      <c r="H136" s="29" t="str">
        <f t="shared" si="150"/>
        <v>нд</v>
      </c>
      <c r="I136" s="29" t="str">
        <f t="shared" si="150"/>
        <v>нд</v>
      </c>
      <c r="J136" s="29" t="str">
        <f t="shared" si="150"/>
        <v>нд</v>
      </c>
      <c r="K136" s="29" t="str">
        <f t="shared" si="150"/>
        <v>нд</v>
      </c>
      <c r="L136" s="29" t="str">
        <f t="shared" si="150"/>
        <v>нд</v>
      </c>
      <c r="M136" s="29" t="str">
        <f t="shared" si="150"/>
        <v>нд</v>
      </c>
      <c r="N136" s="29" t="str">
        <f t="shared" si="150"/>
        <v>нд</v>
      </c>
      <c r="O136" s="29" t="str">
        <f t="shared" si="150"/>
        <v>нд</v>
      </c>
      <c r="P136" s="29" t="str">
        <f t="shared" si="150"/>
        <v>нд</v>
      </c>
      <c r="Q136" s="29" t="str">
        <f t="shared" ref="Q136:R136" si="151">IF(NOT(SUM(Q137)=0),SUM(Q137),"нд")</f>
        <v>нд</v>
      </c>
      <c r="R136" s="29" t="str">
        <f t="shared" si="151"/>
        <v>нд</v>
      </c>
      <c r="S136" s="29" t="str">
        <f t="shared" si="115"/>
        <v>нд</v>
      </c>
      <c r="T136" s="29" t="s">
        <v>24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11"/>
        <v>нд</v>
      </c>
      <c r="H137" s="34" t="str">
        <f t="shared" si="112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13"/>
        <v>нд</v>
      </c>
      <c r="R137" s="85" t="str">
        <f t="shared" si="114"/>
        <v>нд</v>
      </c>
      <c r="S137" s="77" t="str">
        <f t="shared" si="115"/>
        <v>нд</v>
      </c>
      <c r="T137" s="18" t="s">
        <v>24</v>
      </c>
    </row>
    <row r="138" spans="1:20" ht="47.25" x14ac:dyDescent="0.25">
      <c r="A138" s="52" t="s">
        <v>107</v>
      </c>
      <c r="B138" s="53" t="s">
        <v>108</v>
      </c>
      <c r="C138" s="54" t="s">
        <v>23</v>
      </c>
      <c r="D138" s="80">
        <f t="shared" ref="D138:E138" si="152">IF(NOT(SUM(D139,D141)=0),SUM(D139,D141),"нд")</f>
        <v>42.323</v>
      </c>
      <c r="E138" s="80">
        <f t="shared" si="152"/>
        <v>17.074000000000002</v>
      </c>
      <c r="F138" s="80">
        <f>IF(NOT(SUM(F139,F141)=0),SUM(F139,F141),"нд")</f>
        <v>24.928999999999998</v>
      </c>
      <c r="G138" s="80">
        <f t="shared" ref="G138:P138" si="153">IF(NOT(SUM(G139,G141)=0),SUM(G139,G141),"нд")</f>
        <v>15.515999999999998</v>
      </c>
      <c r="H138" s="80" t="str">
        <f t="shared" si="153"/>
        <v>нд</v>
      </c>
      <c r="I138" s="80" t="str">
        <f t="shared" si="153"/>
        <v>нд</v>
      </c>
      <c r="J138" s="80" t="str">
        <f t="shared" si="153"/>
        <v>нд</v>
      </c>
      <c r="K138" s="80" t="str">
        <f t="shared" si="153"/>
        <v>нд</v>
      </c>
      <c r="L138" s="80" t="str">
        <f t="shared" si="153"/>
        <v>нд</v>
      </c>
      <c r="M138" s="80" t="str">
        <f t="shared" si="153"/>
        <v>нд</v>
      </c>
      <c r="N138" s="80" t="str">
        <f t="shared" si="153"/>
        <v>нд</v>
      </c>
      <c r="O138" s="80">
        <f t="shared" si="153"/>
        <v>15.515999999999998</v>
      </c>
      <c r="P138" s="80" t="str">
        <f t="shared" si="153"/>
        <v>нд</v>
      </c>
      <c r="Q138" s="80">
        <f t="shared" ref="Q138:R138" si="154">IF(NOT(SUM(Q139,Q141)=0),SUM(Q139,Q141),"нд")</f>
        <v>24.928999999999998</v>
      </c>
      <c r="R138" s="80">
        <f t="shared" si="154"/>
        <v>-15.515999999999998</v>
      </c>
      <c r="S138" s="78">
        <f t="shared" si="115"/>
        <v>-100</v>
      </c>
      <c r="T138" s="54" t="s">
        <v>24</v>
      </c>
    </row>
    <row r="139" spans="1:20" x14ac:dyDescent="0.25">
      <c r="A139" s="35" t="s">
        <v>139</v>
      </c>
      <c r="B139" s="9" t="s">
        <v>308</v>
      </c>
      <c r="C139" s="4" t="s">
        <v>23</v>
      </c>
      <c r="D139" s="61">
        <f t="shared" ref="D139:H139" si="155">IF(NOT(SUM(D140:D140)=0),SUM(D140:D140),"нд")</f>
        <v>17.262</v>
      </c>
      <c r="E139" s="61">
        <f t="shared" si="155"/>
        <v>9.7200000000000006</v>
      </c>
      <c r="F139" s="61">
        <f t="shared" si="155"/>
        <v>7.31</v>
      </c>
      <c r="G139" s="61">
        <f t="shared" si="155"/>
        <v>7.31</v>
      </c>
      <c r="H139" s="61" t="str">
        <f t="shared" si="155"/>
        <v>нд</v>
      </c>
      <c r="I139" s="61" t="str">
        <f t="shared" ref="I139:P139" si="156">IF(NOT(SUM(I140:I140)=0),SUM(I140:I140),"нд")</f>
        <v>нд</v>
      </c>
      <c r="J139" s="61" t="str">
        <f t="shared" si="156"/>
        <v>нд</v>
      </c>
      <c r="K139" s="61" t="str">
        <f t="shared" si="156"/>
        <v>нд</v>
      </c>
      <c r="L139" s="61" t="str">
        <f t="shared" si="156"/>
        <v>нд</v>
      </c>
      <c r="M139" s="61" t="str">
        <f t="shared" si="156"/>
        <v>нд</v>
      </c>
      <c r="N139" s="61" t="str">
        <f t="shared" si="156"/>
        <v>нд</v>
      </c>
      <c r="O139" s="61">
        <f t="shared" si="156"/>
        <v>7.31</v>
      </c>
      <c r="P139" s="61" t="str">
        <f t="shared" si="156"/>
        <v>нд</v>
      </c>
      <c r="Q139" s="61">
        <f t="shared" ref="Q139:R139" si="157">IF(NOT(SUM(Q140:Q140)=0),SUM(Q140:Q140),"нд")</f>
        <v>7.31</v>
      </c>
      <c r="R139" s="61">
        <f t="shared" si="157"/>
        <v>-7.31</v>
      </c>
      <c r="S139" s="71">
        <f t="shared" si="115"/>
        <v>-100</v>
      </c>
      <c r="T139" s="4" t="s">
        <v>24</v>
      </c>
    </row>
    <row r="140" spans="1:20" ht="63" x14ac:dyDescent="0.25">
      <c r="A140" s="90" t="s">
        <v>139</v>
      </c>
      <c r="B140" s="81" t="s">
        <v>244</v>
      </c>
      <c r="C140" s="82" t="s">
        <v>245</v>
      </c>
      <c r="D140" s="34">
        <v>17.262</v>
      </c>
      <c r="E140" s="34">
        <v>9.7200000000000006</v>
      </c>
      <c r="F140" s="34">
        <v>7.31</v>
      </c>
      <c r="G140" s="34">
        <f t="shared" si="111"/>
        <v>7.31</v>
      </c>
      <c r="H140" s="34" t="str">
        <f t="shared" si="112"/>
        <v>нд</v>
      </c>
      <c r="I140" s="18" t="s">
        <v>24</v>
      </c>
      <c r="J140" s="18" t="s">
        <v>24</v>
      </c>
      <c r="K140" s="18" t="s">
        <v>24</v>
      </c>
      <c r="L140" s="34" t="s">
        <v>24</v>
      </c>
      <c r="M140" s="18" t="s">
        <v>24</v>
      </c>
      <c r="N140" s="34" t="s">
        <v>24</v>
      </c>
      <c r="O140" s="34">
        <v>7.31</v>
      </c>
      <c r="P140" s="34" t="s">
        <v>24</v>
      </c>
      <c r="Q140" s="34">
        <f>IF(NOT(OR(F140="нд",H140="нд")),F140-H140,F140)</f>
        <v>7.31</v>
      </c>
      <c r="R140" s="85">
        <f>IF(SUM(H140)-SUM(G140)=0,"нд",SUM(H140)-SUM(G140))</f>
        <v>-7.31</v>
      </c>
      <c r="S140" s="77">
        <f t="shared" si="115"/>
        <v>-100</v>
      </c>
      <c r="T140" s="102" t="s">
        <v>24</v>
      </c>
    </row>
    <row r="141" spans="1:20" x14ac:dyDescent="0.25">
      <c r="A141" s="13" t="s">
        <v>246</v>
      </c>
      <c r="B141" s="16" t="s">
        <v>309</v>
      </c>
      <c r="C141" s="15" t="s">
        <v>23</v>
      </c>
      <c r="D141" s="62">
        <f>IF(NOT(SUM(D142:D144)=0),SUM(D142:D144),"нд")</f>
        <v>25.061</v>
      </c>
      <c r="E141" s="62">
        <f t="shared" ref="E141" si="158">IF(NOT(SUM(E142:E144)=0),SUM(E142:E144),"нд")</f>
        <v>7.3540000000000001</v>
      </c>
      <c r="F141" s="62">
        <f>IF(NOT(SUM(F142:F144)=0),SUM(F142:F144),"нд")</f>
        <v>17.619</v>
      </c>
      <c r="G141" s="62">
        <f t="shared" ref="G141:H141" si="159">IF(NOT(SUM(G142:G144)=0),SUM(G142:G144),"нд")</f>
        <v>8.2059999999999995</v>
      </c>
      <c r="H141" s="62" t="str">
        <f t="shared" si="159"/>
        <v>нд</v>
      </c>
      <c r="I141" s="62" t="str">
        <f t="shared" ref="I141:P141" si="160">IF(NOT(SUM(I142:I144)=0),SUM(I142:I144),"нд")</f>
        <v>нд</v>
      </c>
      <c r="J141" s="62" t="str">
        <f t="shared" si="160"/>
        <v>нд</v>
      </c>
      <c r="K141" s="62" t="str">
        <f t="shared" si="160"/>
        <v>нд</v>
      </c>
      <c r="L141" s="62" t="str">
        <f t="shared" si="160"/>
        <v>нд</v>
      </c>
      <c r="M141" s="62" t="str">
        <f t="shared" si="160"/>
        <v>нд</v>
      </c>
      <c r="N141" s="62" t="str">
        <f t="shared" si="160"/>
        <v>нд</v>
      </c>
      <c r="O141" s="62">
        <f t="shared" si="160"/>
        <v>8.2059999999999995</v>
      </c>
      <c r="P141" s="62" t="str">
        <f t="shared" si="160"/>
        <v>нд</v>
      </c>
      <c r="Q141" s="62">
        <f t="shared" ref="Q141:R141" si="161">IF(NOT(SUM(Q142:Q144)=0),SUM(Q142:Q144),"нд")</f>
        <v>17.619</v>
      </c>
      <c r="R141" s="62">
        <f t="shared" si="161"/>
        <v>-8.2059999999999995</v>
      </c>
      <c r="S141" s="72">
        <f t="shared" si="115"/>
        <v>-100</v>
      </c>
      <c r="T141" s="62" t="s">
        <v>24</v>
      </c>
    </row>
    <row r="142" spans="1:20" ht="63" x14ac:dyDescent="0.25">
      <c r="A142" s="90" t="s">
        <v>246</v>
      </c>
      <c r="B142" s="81" t="s">
        <v>247</v>
      </c>
      <c r="C142" s="82" t="s">
        <v>248</v>
      </c>
      <c r="D142" s="34">
        <v>7.4420000000000002</v>
      </c>
      <c r="E142" s="34">
        <v>7.3540000000000001</v>
      </c>
      <c r="F142" s="34" t="s">
        <v>24</v>
      </c>
      <c r="G142" s="34" t="str">
        <f t="shared" si="111"/>
        <v>нд</v>
      </c>
      <c r="H142" s="34" t="str">
        <f t="shared" si="112"/>
        <v>нд</v>
      </c>
      <c r="I142" s="18" t="s">
        <v>24</v>
      </c>
      <c r="J142" s="18" t="s">
        <v>24</v>
      </c>
      <c r="K142" s="18" t="s">
        <v>24</v>
      </c>
      <c r="L142" s="34" t="s">
        <v>24</v>
      </c>
      <c r="M142" s="18" t="s">
        <v>24</v>
      </c>
      <c r="N142" s="34" t="s">
        <v>24</v>
      </c>
      <c r="O142" s="34" t="s">
        <v>24</v>
      </c>
      <c r="P142" s="34" t="s">
        <v>24</v>
      </c>
      <c r="Q142" s="34" t="s">
        <v>24</v>
      </c>
      <c r="R142" s="85" t="str">
        <f>IF(SUM(H142)-SUM(G142)=0,"нд",SUM(H142)-SUM(G142))</f>
        <v>нд</v>
      </c>
      <c r="S142" s="77" t="str">
        <f>IF(AND(NOT(SUM(R142)=0),NOT(SUM(G142)=0)),ROUND(SUM(R142)/SUM(G142)*100,2),"нд")</f>
        <v>нд</v>
      </c>
      <c r="T142" s="102" t="s">
        <v>24</v>
      </c>
    </row>
    <row r="143" spans="1:20" ht="63" x14ac:dyDescent="0.25">
      <c r="A143" s="90" t="s">
        <v>246</v>
      </c>
      <c r="B143" s="81" t="s">
        <v>249</v>
      </c>
      <c r="C143" s="82" t="s">
        <v>250</v>
      </c>
      <c r="D143" s="34">
        <v>8.2059999999999995</v>
      </c>
      <c r="E143" s="84" t="s">
        <v>24</v>
      </c>
      <c r="F143" s="34">
        <v>8.2059999999999995</v>
      </c>
      <c r="G143" s="34">
        <f t="shared" si="111"/>
        <v>8.2059999999999995</v>
      </c>
      <c r="H143" s="34" t="str">
        <f t="shared" si="112"/>
        <v>нд</v>
      </c>
      <c r="I143" s="18" t="s">
        <v>24</v>
      </c>
      <c r="J143" s="18" t="s">
        <v>24</v>
      </c>
      <c r="K143" s="18" t="s">
        <v>24</v>
      </c>
      <c r="L143" s="18" t="s">
        <v>24</v>
      </c>
      <c r="M143" s="18" t="s">
        <v>24</v>
      </c>
      <c r="N143" s="18" t="s">
        <v>24</v>
      </c>
      <c r="O143" s="34">
        <v>8.2059999999999995</v>
      </c>
      <c r="P143" s="34" t="s">
        <v>24</v>
      </c>
      <c r="Q143" s="34">
        <f>IF(NOT(OR(F143="нд",H143="нд")),F143-H143,F143)</f>
        <v>8.2059999999999995</v>
      </c>
      <c r="R143" s="85">
        <f>IF(SUM(H143)-SUM(G143)=0,"нд",SUM(H143)-SUM(G143))</f>
        <v>-8.2059999999999995</v>
      </c>
      <c r="S143" s="77">
        <f t="shared" ref="S143" si="162">IF(AND(NOT(SUM(R143)=0),NOT(SUM(G143)=0)),ROUND(SUM(R143)/SUM(G143)*100,2),"нд")</f>
        <v>-100</v>
      </c>
      <c r="T143" s="102" t="s">
        <v>24</v>
      </c>
    </row>
    <row r="144" spans="1:20" ht="63" x14ac:dyDescent="0.25">
      <c r="A144" s="90" t="s">
        <v>246</v>
      </c>
      <c r="B144" s="81" t="s">
        <v>251</v>
      </c>
      <c r="C144" s="82" t="s">
        <v>252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11"/>
        <v>нд</v>
      </c>
      <c r="H144" s="34" t="str">
        <f t="shared" si="112"/>
        <v>нд</v>
      </c>
      <c r="I144" s="18" t="s">
        <v>24</v>
      </c>
      <c r="J144" s="18" t="s">
        <v>24</v>
      </c>
      <c r="K144" s="18" t="s">
        <v>24</v>
      </c>
      <c r="L144" s="18" t="s">
        <v>24</v>
      </c>
      <c r="M144" s="18" t="s">
        <v>24</v>
      </c>
      <c r="N144" s="18" t="s">
        <v>24</v>
      </c>
      <c r="O144" s="18" t="s">
        <v>24</v>
      </c>
      <c r="P144" s="18" t="s">
        <v>24</v>
      </c>
      <c r="Q144" s="34">
        <f t="shared" si="113"/>
        <v>9.4130000000000003</v>
      </c>
      <c r="R144" s="85" t="str">
        <f t="shared" si="114"/>
        <v>нд</v>
      </c>
      <c r="S144" s="77" t="str">
        <f t="shared" si="115"/>
        <v>нд</v>
      </c>
      <c r="T144" s="18" t="s">
        <v>24</v>
      </c>
    </row>
    <row r="145" spans="1:20" ht="47.25" x14ac:dyDescent="0.25">
      <c r="A145" s="27" t="s">
        <v>109</v>
      </c>
      <c r="B145" s="28" t="s">
        <v>110</v>
      </c>
      <c r="C145" s="29" t="s">
        <v>23</v>
      </c>
      <c r="D145" s="29" t="str">
        <f t="shared" ref="D145:H145" si="163">IF(NOT(SUM(D146)=0),SUM(D146),"нд")</f>
        <v>нд</v>
      </c>
      <c r="E145" s="29" t="str">
        <f t="shared" si="163"/>
        <v>нд</v>
      </c>
      <c r="F145" s="29" t="str">
        <f t="shared" si="163"/>
        <v>нд</v>
      </c>
      <c r="G145" s="29" t="str">
        <f t="shared" si="163"/>
        <v>нд</v>
      </c>
      <c r="H145" s="29" t="str">
        <f t="shared" si="163"/>
        <v>нд</v>
      </c>
      <c r="I145" s="29" t="str">
        <f t="shared" ref="I145:P145" si="164">IF(NOT(SUM(I146)=0),SUM(I146),"нд")</f>
        <v>нд</v>
      </c>
      <c r="J145" s="29" t="str">
        <f t="shared" si="164"/>
        <v>нд</v>
      </c>
      <c r="K145" s="29" t="str">
        <f t="shared" si="164"/>
        <v>нд</v>
      </c>
      <c r="L145" s="29" t="str">
        <f t="shared" si="164"/>
        <v>нд</v>
      </c>
      <c r="M145" s="29" t="str">
        <f t="shared" si="164"/>
        <v>нд</v>
      </c>
      <c r="N145" s="29" t="str">
        <f t="shared" si="164"/>
        <v>нд</v>
      </c>
      <c r="O145" s="29" t="str">
        <f t="shared" si="164"/>
        <v>нд</v>
      </c>
      <c r="P145" s="29" t="str">
        <f t="shared" si="164"/>
        <v>нд</v>
      </c>
      <c r="Q145" s="29" t="str">
        <f t="shared" ref="Q145:R145" si="165">IF(NOT(SUM(Q146)=0),SUM(Q146),"нд")</f>
        <v>нд</v>
      </c>
      <c r="R145" s="29" t="str">
        <f t="shared" si="165"/>
        <v>нд</v>
      </c>
      <c r="S145" s="29" t="str">
        <f t="shared" si="115"/>
        <v>нд</v>
      </c>
      <c r="T145" s="29" t="s">
        <v>24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11"/>
        <v>нд</v>
      </c>
      <c r="H146" s="34" t="str">
        <f t="shared" si="112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13"/>
        <v>нд</v>
      </c>
      <c r="R146" s="85" t="str">
        <f t="shared" si="114"/>
        <v>нд</v>
      </c>
      <c r="S146" s="77" t="str">
        <f t="shared" si="115"/>
        <v>нд</v>
      </c>
      <c r="T146" s="18" t="s">
        <v>24</v>
      </c>
    </row>
    <row r="147" spans="1:20" ht="47.25" x14ac:dyDescent="0.25">
      <c r="A147" s="27" t="s">
        <v>111</v>
      </c>
      <c r="B147" s="28" t="s">
        <v>112</v>
      </c>
      <c r="C147" s="29" t="s">
        <v>23</v>
      </c>
      <c r="D147" s="29" t="str">
        <f t="shared" ref="D147:P147" si="166">IF(NOT(SUM(D148)=0),SUM(D148),"нд")</f>
        <v>нд</v>
      </c>
      <c r="E147" s="29" t="str">
        <f t="shared" si="166"/>
        <v>нд</v>
      </c>
      <c r="F147" s="29" t="str">
        <f t="shared" si="166"/>
        <v>нд</v>
      </c>
      <c r="G147" s="29" t="str">
        <f t="shared" si="166"/>
        <v>нд</v>
      </c>
      <c r="H147" s="29" t="str">
        <f t="shared" si="166"/>
        <v>нд</v>
      </c>
      <c r="I147" s="29" t="str">
        <f t="shared" si="166"/>
        <v>нд</v>
      </c>
      <c r="J147" s="29" t="str">
        <f t="shared" si="166"/>
        <v>нд</v>
      </c>
      <c r="K147" s="29" t="str">
        <f t="shared" si="166"/>
        <v>нд</v>
      </c>
      <c r="L147" s="29" t="str">
        <f t="shared" si="166"/>
        <v>нд</v>
      </c>
      <c r="M147" s="29" t="str">
        <f t="shared" si="166"/>
        <v>нд</v>
      </c>
      <c r="N147" s="29" t="str">
        <f t="shared" si="166"/>
        <v>нд</v>
      </c>
      <c r="O147" s="29" t="str">
        <f t="shared" si="166"/>
        <v>нд</v>
      </c>
      <c r="P147" s="29" t="str">
        <f t="shared" si="166"/>
        <v>нд</v>
      </c>
      <c r="Q147" s="29" t="str">
        <f t="shared" ref="Q147:R147" si="167">IF(NOT(SUM(Q148)=0),SUM(Q148),"нд")</f>
        <v>нд</v>
      </c>
      <c r="R147" s="29" t="str">
        <f t="shared" si="167"/>
        <v>нд</v>
      </c>
      <c r="S147" s="29" t="str">
        <f t="shared" ref="S147:S184" si="168">IF(AND(NOT(SUM(R147)=0),NOT(SUM(G147)=0)),ROUND(SUM(R147)/SUM(G147)*100,2),"нд")</f>
        <v>нд</v>
      </c>
      <c r="T147" s="29" t="s">
        <v>24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169">IF(NOT(SUM(I148,K148,M148,O148)=0),SUM(I148,K148,M148,O148),"нд")</f>
        <v>нд</v>
      </c>
      <c r="H148" s="34" t="str">
        <f t="shared" ref="H148:H190" si="170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171">IF(NOT(OR(F148="нд",H148="нд")),F148-H148,F148)</f>
        <v>нд</v>
      </c>
      <c r="R148" s="85" t="str">
        <f t="shared" ref="R148:R184" si="172">IF(SUM(H148)-SUM(G148)=0,"нд",SUM(H148)-SUM(G148))</f>
        <v>нд</v>
      </c>
      <c r="S148" s="77" t="str">
        <f t="shared" si="168"/>
        <v>нд</v>
      </c>
      <c r="T148" s="18" t="s">
        <v>24</v>
      </c>
    </row>
    <row r="149" spans="1:20" ht="47.25" x14ac:dyDescent="0.25">
      <c r="A149" s="24" t="s">
        <v>113</v>
      </c>
      <c r="B149" s="25" t="s">
        <v>114</v>
      </c>
      <c r="C149" s="26" t="s">
        <v>23</v>
      </c>
      <c r="D149" s="65">
        <f t="shared" ref="D149:E149" si="173">IF(NOT(SUM(D150,D153)=0),SUM(D150,D153),"нд")</f>
        <v>18.234999999999999</v>
      </c>
      <c r="E149" s="65" t="str">
        <f t="shared" si="173"/>
        <v>нд</v>
      </c>
      <c r="F149" s="65">
        <f>IF(NOT(SUM(F150,F153)=0),SUM(F150,F153),"нд")</f>
        <v>18.234999999999999</v>
      </c>
      <c r="G149" s="65">
        <f t="shared" ref="G149:P149" si="174">IF(NOT(SUM(G150,G153)=0),SUM(G150,G153),"нд")</f>
        <v>6.9720000000000004</v>
      </c>
      <c r="H149" s="65">
        <f t="shared" si="174"/>
        <v>6.8710000000000004</v>
      </c>
      <c r="I149" s="65" t="str">
        <f t="shared" si="174"/>
        <v>нд</v>
      </c>
      <c r="J149" s="65" t="str">
        <f t="shared" si="174"/>
        <v>нд</v>
      </c>
      <c r="K149" s="65" t="str">
        <f t="shared" si="174"/>
        <v>нд</v>
      </c>
      <c r="L149" s="65" t="str">
        <f t="shared" si="174"/>
        <v>нд</v>
      </c>
      <c r="M149" s="65">
        <f t="shared" si="174"/>
        <v>6.9720000000000004</v>
      </c>
      <c r="N149" s="65">
        <f t="shared" si="174"/>
        <v>6.8710000000000004</v>
      </c>
      <c r="O149" s="65" t="str">
        <f t="shared" si="174"/>
        <v>нд</v>
      </c>
      <c r="P149" s="65" t="str">
        <f t="shared" si="174"/>
        <v>нд</v>
      </c>
      <c r="Q149" s="65">
        <f t="shared" ref="Q149:R149" si="175">IF(NOT(SUM(Q150,Q153)=0),SUM(Q150,Q153),"нд")</f>
        <v>11.465</v>
      </c>
      <c r="R149" s="65">
        <f t="shared" si="175"/>
        <v>-0.10099999999999998</v>
      </c>
      <c r="S149" s="75">
        <f t="shared" si="168"/>
        <v>-1.45</v>
      </c>
      <c r="T149" s="65" t="s">
        <v>24</v>
      </c>
    </row>
    <row r="150" spans="1:20" s="93" customFormat="1" ht="31.5" x14ac:dyDescent="0.25">
      <c r="A150" s="52" t="s">
        <v>115</v>
      </c>
      <c r="B150" s="53" t="s">
        <v>116</v>
      </c>
      <c r="C150" s="54" t="s">
        <v>23</v>
      </c>
      <c r="D150" s="80" t="str">
        <f t="shared" ref="D150:F150" si="176">IF(NOT(SUM(D152)=0),SUM(D152),"нд")</f>
        <v>нд</v>
      </c>
      <c r="E150" s="54" t="str">
        <f t="shared" si="176"/>
        <v>нд</v>
      </c>
      <c r="F150" s="80" t="str">
        <f t="shared" si="176"/>
        <v>нд</v>
      </c>
      <c r="G150" s="54" t="str">
        <f t="shared" ref="G150:H150" si="177">IF(NOT(SUM(G152)=0),SUM(G152),"нд")</f>
        <v>нд</v>
      </c>
      <c r="H150" s="54" t="str">
        <f t="shared" si="177"/>
        <v>нд</v>
      </c>
      <c r="I150" s="29" t="str">
        <f t="shared" ref="I150:P150" si="178">IF(NOT(SUM(I152)=0),SUM(I152),"нд")</f>
        <v>нд</v>
      </c>
      <c r="J150" s="29" t="str">
        <f t="shared" si="178"/>
        <v>нд</v>
      </c>
      <c r="K150" s="29" t="str">
        <f t="shared" si="178"/>
        <v>нд</v>
      </c>
      <c r="L150" s="29" t="str">
        <f t="shared" si="178"/>
        <v>нд</v>
      </c>
      <c r="M150" s="29" t="str">
        <f t="shared" si="178"/>
        <v>нд</v>
      </c>
      <c r="N150" s="29" t="str">
        <f t="shared" si="178"/>
        <v>нд</v>
      </c>
      <c r="O150" s="29" t="str">
        <f t="shared" si="178"/>
        <v>нд</v>
      </c>
      <c r="P150" s="29" t="str">
        <f t="shared" si="178"/>
        <v>нд</v>
      </c>
      <c r="Q150" s="80" t="str">
        <f t="shared" ref="Q150:R150" si="179">IF(NOT(SUM(Q152)=0),SUM(Q152),"нд")</f>
        <v>нд</v>
      </c>
      <c r="R150" s="54" t="str">
        <f t="shared" si="179"/>
        <v>нд</v>
      </c>
      <c r="S150" s="54" t="str">
        <f t="shared" si="168"/>
        <v>нд</v>
      </c>
      <c r="T150" s="29" t="s">
        <v>24</v>
      </c>
    </row>
    <row r="151" spans="1:20" x14ac:dyDescent="0.25">
      <c r="A151" s="13" t="s">
        <v>253</v>
      </c>
      <c r="B151" s="16" t="s">
        <v>309</v>
      </c>
      <c r="C151" s="15" t="s">
        <v>23</v>
      </c>
      <c r="D151" s="62" t="str">
        <f t="shared" ref="D151:H151" si="180">IF(NOT(SUM(D152)=0),SUM(D152),"нд")</f>
        <v>нд</v>
      </c>
      <c r="E151" s="62" t="str">
        <f t="shared" si="180"/>
        <v>нд</v>
      </c>
      <c r="F151" s="62" t="str">
        <f t="shared" si="180"/>
        <v>нд</v>
      </c>
      <c r="G151" s="62" t="str">
        <f t="shared" si="180"/>
        <v>нд</v>
      </c>
      <c r="H151" s="62" t="str">
        <f t="shared" si="180"/>
        <v>нд</v>
      </c>
      <c r="I151" s="62" t="str">
        <f t="shared" ref="I151:P151" si="181">IF(NOT(SUM(I152)=0),SUM(I152),"нд")</f>
        <v>нд</v>
      </c>
      <c r="J151" s="62" t="str">
        <f t="shared" si="181"/>
        <v>нд</v>
      </c>
      <c r="K151" s="62" t="str">
        <f t="shared" si="181"/>
        <v>нд</v>
      </c>
      <c r="L151" s="62" t="str">
        <f t="shared" si="181"/>
        <v>нд</v>
      </c>
      <c r="M151" s="62" t="str">
        <f t="shared" si="181"/>
        <v>нд</v>
      </c>
      <c r="N151" s="62" t="str">
        <f t="shared" si="181"/>
        <v>нд</v>
      </c>
      <c r="O151" s="62" t="str">
        <f t="shared" si="181"/>
        <v>нд</v>
      </c>
      <c r="P151" s="62" t="str">
        <f t="shared" si="181"/>
        <v>нд</v>
      </c>
      <c r="Q151" s="62" t="str">
        <f t="shared" ref="Q151:R151" si="182">IF(NOT(SUM(Q152)=0),SUM(Q152),"нд")</f>
        <v>нд</v>
      </c>
      <c r="R151" s="62" t="str">
        <f t="shared" si="182"/>
        <v>нд</v>
      </c>
      <c r="S151" s="72" t="str">
        <f t="shared" si="168"/>
        <v>нд</v>
      </c>
      <c r="T151" s="62" t="s">
        <v>24</v>
      </c>
    </row>
    <row r="152" spans="1:20" ht="31.5" x14ac:dyDescent="0.25">
      <c r="A152" s="90" t="s">
        <v>253</v>
      </c>
      <c r="B152" s="81" t="s">
        <v>254</v>
      </c>
      <c r="C152" s="82" t="s">
        <v>255</v>
      </c>
      <c r="D152" s="34" t="s">
        <v>24</v>
      </c>
      <c r="E152" s="84" t="s">
        <v>24</v>
      </c>
      <c r="F152" s="34" t="s">
        <v>24</v>
      </c>
      <c r="G152" s="34" t="str">
        <f t="shared" si="169"/>
        <v>нд</v>
      </c>
      <c r="H152" s="34" t="str">
        <f t="shared" si="170"/>
        <v>нд</v>
      </c>
      <c r="I152" s="18" t="s">
        <v>24</v>
      </c>
      <c r="J152" s="18" t="s">
        <v>24</v>
      </c>
      <c r="K152" s="18" t="s">
        <v>24</v>
      </c>
      <c r="L152" s="18" t="s">
        <v>24</v>
      </c>
      <c r="M152" s="18" t="s">
        <v>24</v>
      </c>
      <c r="N152" s="18" t="s">
        <v>24</v>
      </c>
      <c r="O152" s="18" t="s">
        <v>24</v>
      </c>
      <c r="P152" s="18" t="s">
        <v>24</v>
      </c>
      <c r="Q152" s="34" t="str">
        <f t="shared" si="171"/>
        <v>нд</v>
      </c>
      <c r="R152" s="85" t="str">
        <f t="shared" si="172"/>
        <v>нд</v>
      </c>
      <c r="S152" s="77" t="str">
        <f t="shared" si="168"/>
        <v>нд</v>
      </c>
      <c r="T152" s="18" t="s">
        <v>24</v>
      </c>
    </row>
    <row r="153" spans="1:20" ht="47.25" x14ac:dyDescent="0.25">
      <c r="A153" s="52" t="s">
        <v>117</v>
      </c>
      <c r="B153" s="53" t="s">
        <v>118</v>
      </c>
      <c r="C153" s="54" t="s">
        <v>23</v>
      </c>
      <c r="D153" s="54">
        <f t="shared" ref="D153:H153" si="183">IF(NOT(SUM(D154)=0),SUM(D154),"нд")</f>
        <v>18.234999999999999</v>
      </c>
      <c r="E153" s="54" t="str">
        <f t="shared" si="183"/>
        <v>нд</v>
      </c>
      <c r="F153" s="54">
        <f t="shared" si="183"/>
        <v>18.234999999999999</v>
      </c>
      <c r="G153" s="54">
        <f t="shared" si="183"/>
        <v>6.9720000000000004</v>
      </c>
      <c r="H153" s="54">
        <f t="shared" si="183"/>
        <v>6.8710000000000004</v>
      </c>
      <c r="I153" s="54" t="str">
        <f t="shared" ref="I153:P153" si="184">IF(NOT(SUM(I154)=0),SUM(I154),"нд")</f>
        <v>нд</v>
      </c>
      <c r="J153" s="54" t="str">
        <f t="shared" si="184"/>
        <v>нд</v>
      </c>
      <c r="K153" s="54" t="str">
        <f t="shared" si="184"/>
        <v>нд</v>
      </c>
      <c r="L153" s="54" t="str">
        <f t="shared" si="184"/>
        <v>нд</v>
      </c>
      <c r="M153" s="54">
        <f t="shared" si="184"/>
        <v>6.9720000000000004</v>
      </c>
      <c r="N153" s="54">
        <f t="shared" si="184"/>
        <v>6.8710000000000004</v>
      </c>
      <c r="O153" s="54" t="str">
        <f t="shared" si="184"/>
        <v>нд</v>
      </c>
      <c r="P153" s="54" t="str">
        <f t="shared" si="184"/>
        <v>нд</v>
      </c>
      <c r="Q153" s="54">
        <f t="shared" ref="Q153:R153" si="185">IF(NOT(SUM(Q154)=0),SUM(Q154),"нд")</f>
        <v>11.465</v>
      </c>
      <c r="R153" s="54">
        <f t="shared" si="185"/>
        <v>-0.10099999999999998</v>
      </c>
      <c r="S153" s="78">
        <f t="shared" si="168"/>
        <v>-1.45</v>
      </c>
      <c r="T153" s="54" t="s">
        <v>24</v>
      </c>
    </row>
    <row r="154" spans="1:20" x14ac:dyDescent="0.25">
      <c r="A154" s="13" t="s">
        <v>256</v>
      </c>
      <c r="B154" s="16" t="s">
        <v>309</v>
      </c>
      <c r="C154" s="15" t="s">
        <v>23</v>
      </c>
      <c r="D154" s="62">
        <f t="shared" ref="D154:H154" si="186">IF(NOT(SUM(D155)=0),SUM(D155),"нд")</f>
        <v>18.234999999999999</v>
      </c>
      <c r="E154" s="62" t="str">
        <f t="shared" si="186"/>
        <v>нд</v>
      </c>
      <c r="F154" s="62">
        <f t="shared" si="186"/>
        <v>18.234999999999999</v>
      </c>
      <c r="G154" s="62">
        <f t="shared" si="186"/>
        <v>6.9720000000000004</v>
      </c>
      <c r="H154" s="62">
        <f t="shared" si="186"/>
        <v>6.8710000000000004</v>
      </c>
      <c r="I154" s="62" t="str">
        <f t="shared" ref="I154:P154" si="187">IF(NOT(SUM(I155)=0),SUM(I155),"нд")</f>
        <v>нд</v>
      </c>
      <c r="J154" s="62" t="str">
        <f t="shared" si="187"/>
        <v>нд</v>
      </c>
      <c r="K154" s="62" t="str">
        <f t="shared" si="187"/>
        <v>нд</v>
      </c>
      <c r="L154" s="62" t="str">
        <f t="shared" si="187"/>
        <v>нд</v>
      </c>
      <c r="M154" s="62">
        <f t="shared" si="187"/>
        <v>6.9720000000000004</v>
      </c>
      <c r="N154" s="62">
        <f t="shared" si="187"/>
        <v>6.8710000000000004</v>
      </c>
      <c r="O154" s="62" t="str">
        <f t="shared" si="187"/>
        <v>нд</v>
      </c>
      <c r="P154" s="62" t="str">
        <f t="shared" si="187"/>
        <v>нд</v>
      </c>
      <c r="Q154" s="62">
        <f t="shared" ref="Q154:R154" si="188">IF(NOT(SUM(Q155)=0),SUM(Q155),"нд")</f>
        <v>11.465</v>
      </c>
      <c r="R154" s="62">
        <f t="shared" si="188"/>
        <v>-0.10099999999999998</v>
      </c>
      <c r="S154" s="72">
        <f t="shared" si="168"/>
        <v>-1.45</v>
      </c>
      <c r="T154" s="62" t="s">
        <v>24</v>
      </c>
    </row>
    <row r="155" spans="1:20" ht="78.75" x14ac:dyDescent="0.25">
      <c r="A155" s="90" t="s">
        <v>257</v>
      </c>
      <c r="B155" s="83" t="s">
        <v>258</v>
      </c>
      <c r="C155" s="18" t="s">
        <v>259</v>
      </c>
      <c r="D155" s="34">
        <v>18.234999999999999</v>
      </c>
      <c r="E155" s="34" t="s">
        <v>24</v>
      </c>
      <c r="F155" s="34">
        <v>18.234999999999999</v>
      </c>
      <c r="G155" s="34">
        <f t="shared" si="169"/>
        <v>6.9720000000000004</v>
      </c>
      <c r="H155" s="34">
        <f t="shared" si="170"/>
        <v>6.8710000000000004</v>
      </c>
      <c r="I155" s="18" t="s">
        <v>24</v>
      </c>
      <c r="J155" s="18" t="s">
        <v>24</v>
      </c>
      <c r="K155" s="18" t="s">
        <v>24</v>
      </c>
      <c r="L155" s="18" t="s">
        <v>24</v>
      </c>
      <c r="M155" s="34">
        <v>6.9720000000000004</v>
      </c>
      <c r="N155" s="34">
        <v>6.8710000000000004</v>
      </c>
      <c r="O155" s="18" t="s">
        <v>24</v>
      </c>
      <c r="P155" s="18" t="s">
        <v>24</v>
      </c>
      <c r="Q155" s="34">
        <f>IF(NOT(OR(F155="нд",H155="нд")),F155-H155,F155)-R155</f>
        <v>11.465</v>
      </c>
      <c r="R155" s="85">
        <f t="shared" si="172"/>
        <v>-0.10099999999999998</v>
      </c>
      <c r="S155" s="77">
        <f t="shared" si="168"/>
        <v>-1.45</v>
      </c>
      <c r="T155" s="102" t="s">
        <v>24</v>
      </c>
    </row>
    <row r="156" spans="1:20" ht="63" x14ac:dyDescent="0.25">
      <c r="A156" s="21" t="s">
        <v>119</v>
      </c>
      <c r="B156" s="22" t="s">
        <v>120</v>
      </c>
      <c r="C156" s="23" t="s">
        <v>23</v>
      </c>
      <c r="D156" s="64" t="str">
        <f t="shared" ref="D156:E156" si="189">IF(NOT(SUM(D157,D159)=0),SUM(D157,D159),"нд")</f>
        <v>нд</v>
      </c>
      <c r="E156" s="64" t="str">
        <f t="shared" si="189"/>
        <v>нд</v>
      </c>
      <c r="F156" s="64" t="str">
        <f>IF(NOT(SUM(F157,F159)=0),SUM(F157,F159),"нд")</f>
        <v>нд</v>
      </c>
      <c r="G156" s="64" t="str">
        <f t="shared" ref="G156:P156" si="190">IF(NOT(SUM(G157,G159)=0),SUM(G157,G159),"нд")</f>
        <v>нд</v>
      </c>
      <c r="H156" s="64" t="str">
        <f t="shared" si="190"/>
        <v>нд</v>
      </c>
      <c r="I156" s="64" t="str">
        <f t="shared" si="190"/>
        <v>нд</v>
      </c>
      <c r="J156" s="64" t="str">
        <f t="shared" si="190"/>
        <v>нд</v>
      </c>
      <c r="K156" s="64" t="str">
        <f t="shared" si="190"/>
        <v>нд</v>
      </c>
      <c r="L156" s="64" t="str">
        <f t="shared" si="190"/>
        <v>нд</v>
      </c>
      <c r="M156" s="64" t="str">
        <f t="shared" si="190"/>
        <v>нд</v>
      </c>
      <c r="N156" s="64" t="str">
        <f t="shared" si="190"/>
        <v>нд</v>
      </c>
      <c r="O156" s="64" t="str">
        <f t="shared" si="190"/>
        <v>нд</v>
      </c>
      <c r="P156" s="64" t="str">
        <f t="shared" si="190"/>
        <v>нд</v>
      </c>
      <c r="Q156" s="64" t="str">
        <f t="shared" ref="Q156:R156" si="191">IF(NOT(SUM(Q157,Q159)=0),SUM(Q157,Q159),"нд")</f>
        <v>нд</v>
      </c>
      <c r="R156" s="64" t="str">
        <f t="shared" si="191"/>
        <v>нд</v>
      </c>
      <c r="S156" s="64" t="str">
        <f t="shared" si="168"/>
        <v>нд</v>
      </c>
      <c r="T156" s="64" t="s">
        <v>24</v>
      </c>
    </row>
    <row r="157" spans="1:20" ht="63" x14ac:dyDescent="0.25">
      <c r="A157" s="24" t="s">
        <v>121</v>
      </c>
      <c r="B157" s="25" t="s">
        <v>122</v>
      </c>
      <c r="C157" s="26" t="s">
        <v>23</v>
      </c>
      <c r="D157" s="65" t="str">
        <f t="shared" ref="D157:P157" si="192">IF(NOT(SUM(D158)=0),SUM(D158),"нд")</f>
        <v>нд</v>
      </c>
      <c r="E157" s="65" t="str">
        <f t="shared" si="192"/>
        <v>нд</v>
      </c>
      <c r="F157" s="65" t="str">
        <f t="shared" si="192"/>
        <v>нд</v>
      </c>
      <c r="G157" s="65" t="str">
        <f t="shared" si="192"/>
        <v>нд</v>
      </c>
      <c r="H157" s="65" t="str">
        <f t="shared" si="192"/>
        <v>нд</v>
      </c>
      <c r="I157" s="65" t="str">
        <f t="shared" si="192"/>
        <v>нд</v>
      </c>
      <c r="J157" s="65" t="str">
        <f t="shared" si="192"/>
        <v>нд</v>
      </c>
      <c r="K157" s="65" t="str">
        <f t="shared" si="192"/>
        <v>нд</v>
      </c>
      <c r="L157" s="65" t="str">
        <f t="shared" si="192"/>
        <v>нд</v>
      </c>
      <c r="M157" s="65" t="str">
        <f t="shared" si="192"/>
        <v>нд</v>
      </c>
      <c r="N157" s="65" t="str">
        <f t="shared" si="192"/>
        <v>нд</v>
      </c>
      <c r="O157" s="65" t="str">
        <f t="shared" si="192"/>
        <v>нд</v>
      </c>
      <c r="P157" s="65" t="str">
        <f t="shared" si="192"/>
        <v>нд</v>
      </c>
      <c r="Q157" s="65" t="str">
        <f t="shared" ref="Q157:R157" si="193">IF(NOT(SUM(Q158)=0),SUM(Q158),"нд")</f>
        <v>нд</v>
      </c>
      <c r="R157" s="65" t="str">
        <f t="shared" si="193"/>
        <v>нд</v>
      </c>
      <c r="S157" s="65" t="str">
        <f t="shared" si="168"/>
        <v>нд</v>
      </c>
      <c r="T157" s="65" t="s">
        <v>24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169"/>
        <v>нд</v>
      </c>
      <c r="H158" s="34" t="str">
        <f t="shared" si="170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171"/>
        <v>нд</v>
      </c>
      <c r="R158" s="85" t="str">
        <f t="shared" si="172"/>
        <v>нд</v>
      </c>
      <c r="S158" s="77" t="str">
        <f t="shared" si="168"/>
        <v>нд</v>
      </c>
      <c r="T158" s="18" t="s">
        <v>24</v>
      </c>
    </row>
    <row r="159" spans="1:20" ht="47.25" x14ac:dyDescent="0.25">
      <c r="A159" s="24" t="s">
        <v>123</v>
      </c>
      <c r="B159" s="25" t="s">
        <v>124</v>
      </c>
      <c r="C159" s="26" t="s">
        <v>23</v>
      </c>
      <c r="D159" s="65" t="str">
        <f t="shared" ref="D159:P159" si="194">IF(NOT(SUM(D160)=0),SUM(D160),"нд")</f>
        <v>нд</v>
      </c>
      <c r="E159" s="65" t="str">
        <f t="shared" si="194"/>
        <v>нд</v>
      </c>
      <c r="F159" s="65" t="str">
        <f t="shared" si="194"/>
        <v>нд</v>
      </c>
      <c r="G159" s="65" t="str">
        <f t="shared" si="194"/>
        <v>нд</v>
      </c>
      <c r="H159" s="65" t="str">
        <f t="shared" si="194"/>
        <v>нд</v>
      </c>
      <c r="I159" s="65" t="str">
        <f t="shared" si="194"/>
        <v>нд</v>
      </c>
      <c r="J159" s="65" t="str">
        <f t="shared" si="194"/>
        <v>нд</v>
      </c>
      <c r="K159" s="65" t="str">
        <f t="shared" si="194"/>
        <v>нд</v>
      </c>
      <c r="L159" s="65" t="str">
        <f t="shared" si="194"/>
        <v>нд</v>
      </c>
      <c r="M159" s="65" t="str">
        <f t="shared" si="194"/>
        <v>нд</v>
      </c>
      <c r="N159" s="65" t="str">
        <f t="shared" si="194"/>
        <v>нд</v>
      </c>
      <c r="O159" s="65" t="str">
        <f t="shared" si="194"/>
        <v>нд</v>
      </c>
      <c r="P159" s="65" t="str">
        <f t="shared" si="194"/>
        <v>нд</v>
      </c>
      <c r="Q159" s="65" t="str">
        <f t="shared" ref="Q159:R159" si="195">IF(NOT(SUM(Q160)=0),SUM(Q160),"нд")</f>
        <v>нд</v>
      </c>
      <c r="R159" s="65" t="str">
        <f t="shared" si="195"/>
        <v>нд</v>
      </c>
      <c r="S159" s="75" t="str">
        <f t="shared" si="168"/>
        <v>нд</v>
      </c>
      <c r="T159" s="65" t="s">
        <v>24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169"/>
        <v>нд</v>
      </c>
      <c r="H160" s="34" t="str">
        <f t="shared" si="170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171"/>
        <v>нд</v>
      </c>
      <c r="R160" s="85" t="str">
        <f t="shared" si="172"/>
        <v>нд</v>
      </c>
      <c r="S160" s="77" t="str">
        <f t="shared" si="168"/>
        <v>нд</v>
      </c>
      <c r="T160" s="18" t="s">
        <v>24</v>
      </c>
    </row>
    <row r="161" spans="1:20" ht="31.5" x14ac:dyDescent="0.25">
      <c r="A161" s="21" t="s">
        <v>125</v>
      </c>
      <c r="B161" s="22" t="s">
        <v>126</v>
      </c>
      <c r="C161" s="23" t="s">
        <v>23</v>
      </c>
      <c r="D161" s="64">
        <f t="shared" ref="D161:E161" si="196">IF(NOT(SUM(D162,D169)=0),SUM(D162,D169),"нд")</f>
        <v>34.603999999999999</v>
      </c>
      <c r="E161" s="64">
        <f t="shared" si="196"/>
        <v>2.7439999999999998</v>
      </c>
      <c r="F161" s="64">
        <f>IF(NOT(SUM(F162,F169)=0),SUM(F162,F169),"нд")</f>
        <v>31.86</v>
      </c>
      <c r="G161" s="64">
        <f t="shared" ref="G161:P161" si="197">IF(NOT(SUM(G162,G169)=0),SUM(G162,G169),"нд")</f>
        <v>0.41299999999999998</v>
      </c>
      <c r="H161" s="64" t="str">
        <f t="shared" si="197"/>
        <v>нд</v>
      </c>
      <c r="I161" s="64" t="str">
        <f t="shared" si="197"/>
        <v>нд</v>
      </c>
      <c r="J161" s="64" t="str">
        <f t="shared" si="197"/>
        <v>нд</v>
      </c>
      <c r="K161" s="64">
        <f t="shared" si="197"/>
        <v>0.41299999999999998</v>
      </c>
      <c r="L161" s="64" t="str">
        <f t="shared" si="197"/>
        <v>нд</v>
      </c>
      <c r="M161" s="64" t="str">
        <f t="shared" si="197"/>
        <v>нд</v>
      </c>
      <c r="N161" s="64" t="str">
        <f t="shared" si="197"/>
        <v>нд</v>
      </c>
      <c r="O161" s="64" t="str">
        <f t="shared" si="197"/>
        <v>нд</v>
      </c>
      <c r="P161" s="64" t="str">
        <f t="shared" si="197"/>
        <v>нд</v>
      </c>
      <c r="Q161" s="64">
        <f t="shared" ref="Q161:R161" si="198">IF(NOT(SUM(Q162,Q169)=0),SUM(Q162,Q169),"нд")</f>
        <v>31.86</v>
      </c>
      <c r="R161" s="64">
        <f t="shared" si="198"/>
        <v>-0.41299999999999998</v>
      </c>
      <c r="S161" s="74">
        <f t="shared" si="168"/>
        <v>-100</v>
      </c>
      <c r="T161" s="64" t="s">
        <v>24</v>
      </c>
    </row>
    <row r="162" spans="1:20" ht="31.5" x14ac:dyDescent="0.25">
      <c r="A162" s="24" t="s">
        <v>127</v>
      </c>
      <c r="B162" s="25" t="s">
        <v>260</v>
      </c>
      <c r="C162" s="26" t="s">
        <v>23</v>
      </c>
      <c r="D162" s="65">
        <f>IF(NOT(SUM(D163,D167)=0),SUM(D163,D167),"нд")</f>
        <v>24.908000000000001</v>
      </c>
      <c r="E162" s="65">
        <f>IF(NOT(SUM(E163,E167)=0),SUM(E163,E167),"нд")</f>
        <v>2.395</v>
      </c>
      <c r="F162" s="65">
        <f>IF(NOT(SUM(F163,F167)=0),SUM(F163,F167),"нд")</f>
        <v>22.513000000000002</v>
      </c>
      <c r="G162" s="65">
        <f t="shared" ref="G162:P162" si="199">IF(NOT(SUM(G163,G167)=0),SUM(G163,G167),"нд")</f>
        <v>0.41299999999999998</v>
      </c>
      <c r="H162" s="65" t="str">
        <f t="shared" si="199"/>
        <v>нд</v>
      </c>
      <c r="I162" s="65" t="str">
        <f t="shared" si="199"/>
        <v>нд</v>
      </c>
      <c r="J162" s="65" t="str">
        <f t="shared" si="199"/>
        <v>нд</v>
      </c>
      <c r="K162" s="65">
        <f t="shared" si="199"/>
        <v>0.41299999999999998</v>
      </c>
      <c r="L162" s="65" t="str">
        <f t="shared" si="199"/>
        <v>нд</v>
      </c>
      <c r="M162" s="65" t="str">
        <f t="shared" si="199"/>
        <v>нд</v>
      </c>
      <c r="N162" s="65" t="str">
        <f t="shared" si="199"/>
        <v>нд</v>
      </c>
      <c r="O162" s="65" t="str">
        <f t="shared" si="199"/>
        <v>нд</v>
      </c>
      <c r="P162" s="65" t="str">
        <f t="shared" si="199"/>
        <v>нд</v>
      </c>
      <c r="Q162" s="65">
        <f t="shared" ref="Q162:R162" si="200">IF(NOT(SUM(Q163,Q167)=0),SUM(Q163,Q167),"нд")</f>
        <v>22.513000000000002</v>
      </c>
      <c r="R162" s="65">
        <f t="shared" si="200"/>
        <v>-0.41299999999999998</v>
      </c>
      <c r="S162" s="75">
        <f t="shared" si="168"/>
        <v>-100</v>
      </c>
      <c r="T162" s="65" t="s">
        <v>24</v>
      </c>
    </row>
    <row r="163" spans="1:20" x14ac:dyDescent="0.25">
      <c r="A163" s="35" t="s">
        <v>128</v>
      </c>
      <c r="B163" s="9" t="s">
        <v>308</v>
      </c>
      <c r="C163" s="4" t="s">
        <v>23</v>
      </c>
      <c r="D163" s="4">
        <f t="shared" ref="D163:E163" si="201">IF(NOT(SUM(D164:D166)=0),SUM(D164:D166),"нд")</f>
        <v>22.513000000000002</v>
      </c>
      <c r="E163" s="4" t="str">
        <f t="shared" si="201"/>
        <v>нд</v>
      </c>
      <c r="F163" s="4">
        <f>IF(NOT(SUM(F164:F166)=0),SUM(F164:F166),"нд")</f>
        <v>22.513000000000002</v>
      </c>
      <c r="G163" s="4">
        <f t="shared" ref="G163:H163" si="202">IF(NOT(SUM(G164:G166)=0),SUM(G164:G166),"нд")</f>
        <v>0.41299999999999998</v>
      </c>
      <c r="H163" s="4" t="str">
        <f t="shared" si="202"/>
        <v>нд</v>
      </c>
      <c r="I163" s="4" t="str">
        <f t="shared" ref="I163:P163" si="203">IF(NOT(SUM(I164:I166)=0),SUM(I164:I166),"нд")</f>
        <v>нд</v>
      </c>
      <c r="J163" s="4" t="str">
        <f t="shared" si="203"/>
        <v>нд</v>
      </c>
      <c r="K163" s="4">
        <f t="shared" si="203"/>
        <v>0.41299999999999998</v>
      </c>
      <c r="L163" s="4" t="str">
        <f t="shared" si="203"/>
        <v>нд</v>
      </c>
      <c r="M163" s="4" t="str">
        <f t="shared" si="203"/>
        <v>нд</v>
      </c>
      <c r="N163" s="4" t="str">
        <f t="shared" si="203"/>
        <v>нд</v>
      </c>
      <c r="O163" s="4" t="str">
        <f t="shared" si="203"/>
        <v>нд</v>
      </c>
      <c r="P163" s="4" t="str">
        <f t="shared" si="203"/>
        <v>нд</v>
      </c>
      <c r="Q163" s="4">
        <f t="shared" ref="Q163:R163" si="204">IF(NOT(SUM(Q164:Q166)=0),SUM(Q164:Q166),"нд")</f>
        <v>22.513000000000002</v>
      </c>
      <c r="R163" s="4">
        <f t="shared" si="204"/>
        <v>-0.41299999999999998</v>
      </c>
      <c r="S163" s="71">
        <f t="shared" si="168"/>
        <v>-100</v>
      </c>
      <c r="T163" s="4" t="s">
        <v>24</v>
      </c>
    </row>
    <row r="164" spans="1:20" ht="47.25" x14ac:dyDescent="0.25">
      <c r="A164" s="90" t="s">
        <v>261</v>
      </c>
      <c r="B164" s="83" t="s">
        <v>262</v>
      </c>
      <c r="C164" s="18" t="s">
        <v>263</v>
      </c>
      <c r="D164" s="34">
        <f>0.413+8.244</f>
        <v>8.657</v>
      </c>
      <c r="E164" s="34" t="s">
        <v>24</v>
      </c>
      <c r="F164" s="34">
        <f>0.413+8.244</f>
        <v>8.657</v>
      </c>
      <c r="G164" s="34">
        <f t="shared" si="169"/>
        <v>0.41299999999999998</v>
      </c>
      <c r="H164" s="34" t="str">
        <f t="shared" si="170"/>
        <v>нд</v>
      </c>
      <c r="I164" s="34" t="s">
        <v>24</v>
      </c>
      <c r="J164" s="34" t="s">
        <v>24</v>
      </c>
      <c r="K164" s="34">
        <v>0.41299999999999998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171"/>
        <v>8.657</v>
      </c>
      <c r="R164" s="85">
        <f t="shared" si="172"/>
        <v>-0.41299999999999998</v>
      </c>
      <c r="S164" s="77">
        <f t="shared" si="168"/>
        <v>-100</v>
      </c>
      <c r="T164" s="102" t="s">
        <v>24</v>
      </c>
    </row>
    <row r="165" spans="1:20" ht="47.25" x14ac:dyDescent="0.25">
      <c r="A165" s="90" t="s">
        <v>261</v>
      </c>
      <c r="B165" s="83" t="s">
        <v>264</v>
      </c>
      <c r="C165" s="57" t="s">
        <v>265</v>
      </c>
      <c r="D165" s="34">
        <v>6.9219999999999997</v>
      </c>
      <c r="E165" s="34" t="s">
        <v>24</v>
      </c>
      <c r="F165" s="34">
        <v>6.9219999999999997</v>
      </c>
      <c r="G165" s="34" t="str">
        <f t="shared" si="169"/>
        <v>нд</v>
      </c>
      <c r="H165" s="34" t="str">
        <f t="shared" si="170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171"/>
        <v>6.9219999999999997</v>
      </c>
      <c r="R165" s="85" t="str">
        <f t="shared" si="172"/>
        <v>нд</v>
      </c>
      <c r="S165" s="77" t="str">
        <f t="shared" si="168"/>
        <v>нд</v>
      </c>
      <c r="T165" s="34" t="s">
        <v>24</v>
      </c>
    </row>
    <row r="166" spans="1:20" ht="47.25" x14ac:dyDescent="0.25">
      <c r="A166" s="90" t="s">
        <v>261</v>
      </c>
      <c r="B166" s="83" t="s">
        <v>266</v>
      </c>
      <c r="C166" s="59" t="s">
        <v>267</v>
      </c>
      <c r="D166" s="34">
        <v>6.9340000000000002</v>
      </c>
      <c r="E166" s="34" t="s">
        <v>24</v>
      </c>
      <c r="F166" s="34">
        <v>6.9340000000000002</v>
      </c>
      <c r="G166" s="34" t="str">
        <f t="shared" si="169"/>
        <v>нд</v>
      </c>
      <c r="H166" s="34" t="str">
        <f t="shared" si="170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171"/>
        <v>6.9340000000000002</v>
      </c>
      <c r="R166" s="85" t="str">
        <f t="shared" si="172"/>
        <v>нд</v>
      </c>
      <c r="S166" s="77" t="str">
        <f t="shared" si="168"/>
        <v>нд</v>
      </c>
      <c r="T166" s="34" t="s">
        <v>24</v>
      </c>
    </row>
    <row r="167" spans="1:20" x14ac:dyDescent="0.25">
      <c r="A167" s="13" t="s">
        <v>129</v>
      </c>
      <c r="B167" s="16" t="s">
        <v>309</v>
      </c>
      <c r="C167" s="15" t="s">
        <v>23</v>
      </c>
      <c r="D167" s="62">
        <f t="shared" ref="D167:H167" si="205">IF(NOT(SUM(D168)=0),SUM(D168),"нд")</f>
        <v>2.395</v>
      </c>
      <c r="E167" s="62">
        <f t="shared" si="205"/>
        <v>2.395</v>
      </c>
      <c r="F167" s="62" t="str">
        <f t="shared" si="205"/>
        <v>нд</v>
      </c>
      <c r="G167" s="62" t="str">
        <f t="shared" si="205"/>
        <v>нд</v>
      </c>
      <c r="H167" s="62" t="str">
        <f t="shared" si="205"/>
        <v>нд</v>
      </c>
      <c r="I167" s="62" t="str">
        <f t="shared" ref="I167:P167" si="206">IF(NOT(SUM(I168)=0),SUM(I168),"нд")</f>
        <v>нд</v>
      </c>
      <c r="J167" s="62" t="str">
        <f t="shared" si="206"/>
        <v>нд</v>
      </c>
      <c r="K167" s="62" t="str">
        <f t="shared" si="206"/>
        <v>нд</v>
      </c>
      <c r="L167" s="62" t="str">
        <f t="shared" si="206"/>
        <v>нд</v>
      </c>
      <c r="M167" s="62" t="str">
        <f t="shared" si="206"/>
        <v>нд</v>
      </c>
      <c r="N167" s="62" t="str">
        <f t="shared" si="206"/>
        <v>нд</v>
      </c>
      <c r="O167" s="62" t="str">
        <f t="shared" si="206"/>
        <v>нд</v>
      </c>
      <c r="P167" s="62" t="str">
        <f t="shared" si="206"/>
        <v>нд</v>
      </c>
      <c r="Q167" s="62" t="str">
        <f t="shared" ref="Q167:R167" si="207">IF(NOT(SUM(Q168)=0),SUM(Q168),"нд")</f>
        <v>нд</v>
      </c>
      <c r="R167" s="62" t="str">
        <f t="shared" si="207"/>
        <v>нд</v>
      </c>
      <c r="S167" s="72" t="str">
        <f t="shared" si="168"/>
        <v>нд</v>
      </c>
      <c r="T167" s="62" t="s">
        <v>24</v>
      </c>
    </row>
    <row r="168" spans="1:20" ht="51" customHeight="1" x14ac:dyDescent="0.25">
      <c r="A168" s="11" t="s">
        <v>268</v>
      </c>
      <c r="B168" s="56" t="s">
        <v>269</v>
      </c>
      <c r="C168" s="18" t="s">
        <v>270</v>
      </c>
      <c r="D168" s="34">
        <v>2.395</v>
      </c>
      <c r="E168" s="34">
        <v>2.395</v>
      </c>
      <c r="F168" s="34" t="s">
        <v>24</v>
      </c>
      <c r="G168" s="34" t="str">
        <f t="shared" si="169"/>
        <v>нд</v>
      </c>
      <c r="H168" s="34" t="str">
        <f t="shared" si="170"/>
        <v>нд</v>
      </c>
      <c r="I168" s="18" t="s">
        <v>24</v>
      </c>
      <c r="J168" s="18" t="s">
        <v>24</v>
      </c>
      <c r="K168" s="34" t="s">
        <v>24</v>
      </c>
      <c r="L168" s="18" t="s">
        <v>24</v>
      </c>
      <c r="M168" s="34" t="s">
        <v>24</v>
      </c>
      <c r="N168" s="18" t="s">
        <v>24</v>
      </c>
      <c r="O168" s="34" t="s">
        <v>24</v>
      </c>
      <c r="P168" s="34" t="s">
        <v>24</v>
      </c>
      <c r="Q168" s="34" t="str">
        <f t="shared" si="171"/>
        <v>нд</v>
      </c>
      <c r="R168" s="85" t="str">
        <f t="shared" si="172"/>
        <v>нд</v>
      </c>
      <c r="S168" s="77" t="str">
        <f t="shared" si="168"/>
        <v>нд</v>
      </c>
      <c r="T168" s="102" t="s">
        <v>24</v>
      </c>
    </row>
    <row r="169" spans="1:20" ht="31.5" x14ac:dyDescent="0.25">
      <c r="A169" s="24" t="s">
        <v>130</v>
      </c>
      <c r="B169" s="25" t="s">
        <v>271</v>
      </c>
      <c r="C169" s="26" t="s">
        <v>23</v>
      </c>
      <c r="D169" s="65">
        <f t="shared" ref="D169:E169" si="208">IF(NOT(SUM(D170,D173)=0),SUM(D170,D173),"нд")</f>
        <v>9.6959999999999997</v>
      </c>
      <c r="E169" s="65">
        <f t="shared" si="208"/>
        <v>0.34899999999999998</v>
      </c>
      <c r="F169" s="65">
        <f>IF(NOT(SUM(F170,F173)=0),SUM(F170,F173),"нд")</f>
        <v>9.3469999999999995</v>
      </c>
      <c r="G169" s="65" t="str">
        <f t="shared" ref="G169:P169" si="209">IF(NOT(SUM(G170,G173)=0),SUM(G170,G173),"нд")</f>
        <v>нд</v>
      </c>
      <c r="H169" s="65" t="str">
        <f t="shared" si="209"/>
        <v>нд</v>
      </c>
      <c r="I169" s="65" t="str">
        <f t="shared" si="209"/>
        <v>нд</v>
      </c>
      <c r="J169" s="65" t="str">
        <f t="shared" si="209"/>
        <v>нд</v>
      </c>
      <c r="K169" s="65" t="str">
        <f t="shared" si="209"/>
        <v>нд</v>
      </c>
      <c r="L169" s="65" t="str">
        <f t="shared" si="209"/>
        <v>нд</v>
      </c>
      <c r="M169" s="65" t="str">
        <f t="shared" si="209"/>
        <v>нд</v>
      </c>
      <c r="N169" s="65" t="str">
        <f t="shared" si="209"/>
        <v>нд</v>
      </c>
      <c r="O169" s="65" t="str">
        <f t="shared" si="209"/>
        <v>нд</v>
      </c>
      <c r="P169" s="65" t="str">
        <f t="shared" si="209"/>
        <v>нд</v>
      </c>
      <c r="Q169" s="65">
        <f t="shared" ref="Q169:R169" si="210">IF(NOT(SUM(Q170,Q173)=0),SUM(Q170,Q173),"нд")</f>
        <v>9.3469999999999995</v>
      </c>
      <c r="R169" s="65" t="str">
        <f t="shared" si="210"/>
        <v>нд</v>
      </c>
      <c r="S169" s="75" t="str">
        <f t="shared" si="168"/>
        <v>нд</v>
      </c>
      <c r="T169" s="65" t="s">
        <v>24</v>
      </c>
    </row>
    <row r="170" spans="1:20" x14ac:dyDescent="0.25">
      <c r="A170" s="35" t="s">
        <v>272</v>
      </c>
      <c r="B170" s="9" t="s">
        <v>308</v>
      </c>
      <c r="C170" s="4" t="s">
        <v>23</v>
      </c>
      <c r="D170" s="4" t="str">
        <f>IF(NOT(SUM(D171:D172)=0),SUM(D171:D172),"нд")</f>
        <v>нд</v>
      </c>
      <c r="E170" s="4" t="str">
        <f t="shared" ref="E170" si="211">IF(NOT(SUM(E171:E172)=0),SUM(E171:E172),"нд")</f>
        <v>нд</v>
      </c>
      <c r="F170" s="4" t="str">
        <f>IF(NOT(SUM(F171:F172)=0),SUM(F171:F172),"нд")</f>
        <v>нд</v>
      </c>
      <c r="G170" s="4" t="str">
        <f t="shared" ref="G170:H170" si="212">IF(NOT(SUM(G171:G172)=0),SUM(G171:G172),"нд")</f>
        <v>нд</v>
      </c>
      <c r="H170" s="4" t="str">
        <f t="shared" si="212"/>
        <v>нд</v>
      </c>
      <c r="I170" s="4" t="str">
        <f t="shared" ref="I170:P170" si="213">IF(NOT(SUM(I171:I172)=0),SUM(I171:I172),"нд")</f>
        <v>нд</v>
      </c>
      <c r="J170" s="4" t="str">
        <f t="shared" si="213"/>
        <v>нд</v>
      </c>
      <c r="K170" s="4" t="str">
        <f t="shared" si="213"/>
        <v>нд</v>
      </c>
      <c r="L170" s="4" t="str">
        <f t="shared" si="213"/>
        <v>нд</v>
      </c>
      <c r="M170" s="4" t="str">
        <f t="shared" si="213"/>
        <v>нд</v>
      </c>
      <c r="N170" s="4" t="str">
        <f t="shared" si="213"/>
        <v>нд</v>
      </c>
      <c r="O170" s="4" t="str">
        <f t="shared" si="213"/>
        <v>нд</v>
      </c>
      <c r="P170" s="4" t="str">
        <f t="shared" si="213"/>
        <v>нд</v>
      </c>
      <c r="Q170" s="4" t="str">
        <f t="shared" ref="Q170:R170" si="214">IF(NOT(SUM(Q171:Q172)=0),SUM(Q171:Q172),"нд")</f>
        <v>нд</v>
      </c>
      <c r="R170" s="4" t="str">
        <f t="shared" si="214"/>
        <v>нд</v>
      </c>
      <c r="S170" s="71" t="str">
        <f t="shared" si="168"/>
        <v>нд</v>
      </c>
      <c r="T170" s="4" t="s">
        <v>24</v>
      </c>
    </row>
    <row r="171" spans="1:20" ht="31.5" x14ac:dyDescent="0.25">
      <c r="A171" s="11" t="s">
        <v>272</v>
      </c>
      <c r="B171" s="56" t="s">
        <v>273</v>
      </c>
      <c r="C171" s="18" t="s">
        <v>274</v>
      </c>
      <c r="D171" s="34" t="s">
        <v>24</v>
      </c>
      <c r="E171" s="34" t="s">
        <v>24</v>
      </c>
      <c r="F171" s="34" t="s">
        <v>24</v>
      </c>
      <c r="G171" s="34" t="str">
        <f t="shared" si="169"/>
        <v>нд</v>
      </c>
      <c r="H171" s="34" t="str">
        <f t="shared" si="170"/>
        <v>нд</v>
      </c>
      <c r="I171" s="18" t="s">
        <v>24</v>
      </c>
      <c r="J171" s="18" t="s">
        <v>24</v>
      </c>
      <c r="K171" s="34" t="s">
        <v>24</v>
      </c>
      <c r="L171" s="18" t="s">
        <v>24</v>
      </c>
      <c r="M171" s="34" t="s">
        <v>24</v>
      </c>
      <c r="N171" s="18" t="s">
        <v>24</v>
      </c>
      <c r="O171" s="34" t="s">
        <v>24</v>
      </c>
      <c r="P171" s="18" t="s">
        <v>24</v>
      </c>
      <c r="Q171" s="34" t="str">
        <f t="shared" si="171"/>
        <v>нд</v>
      </c>
      <c r="R171" s="85" t="str">
        <f t="shared" si="172"/>
        <v>нд</v>
      </c>
      <c r="S171" s="77" t="str">
        <f t="shared" si="168"/>
        <v>нд</v>
      </c>
      <c r="T171" s="34" t="s">
        <v>24</v>
      </c>
    </row>
    <row r="172" spans="1:20" ht="47.25" x14ac:dyDescent="0.25">
      <c r="A172" s="11" t="s">
        <v>272</v>
      </c>
      <c r="B172" s="83" t="s">
        <v>275</v>
      </c>
      <c r="C172" s="18" t="s">
        <v>276</v>
      </c>
      <c r="D172" s="34" t="s">
        <v>24</v>
      </c>
      <c r="E172" s="34" t="s">
        <v>24</v>
      </c>
      <c r="F172" s="34" t="s">
        <v>24</v>
      </c>
      <c r="G172" s="34" t="str">
        <f t="shared" si="169"/>
        <v>нд</v>
      </c>
      <c r="H172" s="34" t="str">
        <f t="shared" si="170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 t="str">
        <f t="shared" si="171"/>
        <v>нд</v>
      </c>
      <c r="R172" s="85" t="str">
        <f t="shared" si="172"/>
        <v>нд</v>
      </c>
      <c r="S172" s="77" t="str">
        <f t="shared" si="168"/>
        <v>нд</v>
      </c>
      <c r="T172" s="34" t="s">
        <v>24</v>
      </c>
    </row>
    <row r="173" spans="1:20" x14ac:dyDescent="0.25">
      <c r="A173" s="13" t="s">
        <v>277</v>
      </c>
      <c r="B173" s="16" t="s">
        <v>309</v>
      </c>
      <c r="C173" s="15" t="s">
        <v>23</v>
      </c>
      <c r="D173" s="62">
        <f>IF(NOT(SUM(D174:D175)=0),SUM(D174:D175),"нд")</f>
        <v>9.6959999999999997</v>
      </c>
      <c r="E173" s="62">
        <f t="shared" ref="E173" si="215">IF(NOT(SUM(E174:E175)=0),SUM(E174:E175),"нд")</f>
        <v>0.34899999999999998</v>
      </c>
      <c r="F173" s="62">
        <f>IF(NOT(SUM(F174:F175)=0),SUM(F174:F175),"нд")</f>
        <v>9.3469999999999995</v>
      </c>
      <c r="G173" s="62" t="str">
        <f t="shared" ref="G173:P173" si="216">IF(NOT(SUM(G174:G175)=0),SUM(G174:G175),"нд")</f>
        <v>нд</v>
      </c>
      <c r="H173" s="62" t="str">
        <f t="shared" si="216"/>
        <v>нд</v>
      </c>
      <c r="I173" s="62" t="str">
        <f t="shared" si="216"/>
        <v>нд</v>
      </c>
      <c r="J173" s="62" t="str">
        <f t="shared" si="216"/>
        <v>нд</v>
      </c>
      <c r="K173" s="62" t="str">
        <f t="shared" si="216"/>
        <v>нд</v>
      </c>
      <c r="L173" s="62" t="str">
        <f t="shared" si="216"/>
        <v>нд</v>
      </c>
      <c r="M173" s="62" t="str">
        <f t="shared" si="216"/>
        <v>нд</v>
      </c>
      <c r="N173" s="62" t="str">
        <f t="shared" si="216"/>
        <v>нд</v>
      </c>
      <c r="O173" s="62" t="str">
        <f t="shared" si="216"/>
        <v>нд</v>
      </c>
      <c r="P173" s="62" t="str">
        <f t="shared" si="216"/>
        <v>нд</v>
      </c>
      <c r="Q173" s="62">
        <f t="shared" ref="Q173:R173" si="217">IF(NOT(SUM(Q174:Q175)=0),SUM(Q174:Q175),"нд")</f>
        <v>9.3469999999999995</v>
      </c>
      <c r="R173" s="62" t="str">
        <f t="shared" si="217"/>
        <v>нд</v>
      </c>
      <c r="S173" s="72" t="str">
        <f t="shared" si="168"/>
        <v>нд</v>
      </c>
      <c r="T173" s="62" t="s">
        <v>24</v>
      </c>
    </row>
    <row r="174" spans="1:20" ht="39.75" customHeight="1" x14ac:dyDescent="0.25">
      <c r="A174" s="89" t="s">
        <v>278</v>
      </c>
      <c r="B174" s="55" t="s">
        <v>279</v>
      </c>
      <c r="C174" s="91" t="s">
        <v>280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 t="str">
        <f t="shared" si="169"/>
        <v>нд</v>
      </c>
      <c r="H174" s="34" t="str">
        <f t="shared" si="170"/>
        <v>нд</v>
      </c>
      <c r="I174" s="18" t="s">
        <v>24</v>
      </c>
      <c r="J174" s="18" t="s">
        <v>24</v>
      </c>
      <c r="K174" s="34" t="s">
        <v>24</v>
      </c>
      <c r="L174" s="18" t="s">
        <v>24</v>
      </c>
      <c r="M174" s="34" t="s">
        <v>24</v>
      </c>
      <c r="N174" s="18" t="s">
        <v>24</v>
      </c>
      <c r="O174" s="34" t="s">
        <v>24</v>
      </c>
      <c r="P174" s="18" t="s">
        <v>24</v>
      </c>
      <c r="Q174" s="34">
        <f t="shared" si="171"/>
        <v>8.8140000000000001</v>
      </c>
      <c r="R174" s="85" t="str">
        <f t="shared" si="172"/>
        <v>нд</v>
      </c>
      <c r="S174" s="77" t="str">
        <f t="shared" si="168"/>
        <v>нд</v>
      </c>
      <c r="T174" s="34" t="s">
        <v>24</v>
      </c>
    </row>
    <row r="175" spans="1:20" ht="31.5" x14ac:dyDescent="0.25">
      <c r="A175" s="89" t="s">
        <v>278</v>
      </c>
      <c r="B175" s="58" t="s">
        <v>281</v>
      </c>
      <c r="C175" s="86" t="s">
        <v>282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169"/>
        <v>нд</v>
      </c>
      <c r="H175" s="34" t="str">
        <f t="shared" si="170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171"/>
        <v>0.53300000000000003</v>
      </c>
      <c r="R175" s="85" t="str">
        <f t="shared" si="172"/>
        <v>нд</v>
      </c>
      <c r="S175" s="77" t="str">
        <f t="shared" si="168"/>
        <v>нд</v>
      </c>
      <c r="T175" s="34" t="s">
        <v>24</v>
      </c>
    </row>
    <row r="176" spans="1:20" ht="47.25" x14ac:dyDescent="0.25">
      <c r="A176" s="21" t="s">
        <v>131</v>
      </c>
      <c r="B176" s="22" t="s">
        <v>132</v>
      </c>
      <c r="C176" s="23" t="s">
        <v>23</v>
      </c>
      <c r="D176" s="64" t="str">
        <f t="shared" ref="D176:H176" si="218">IF(NOT(SUM(D177)=0),SUM(D177),"нд")</f>
        <v>нд</v>
      </c>
      <c r="E176" s="64" t="str">
        <f t="shared" si="218"/>
        <v>нд</v>
      </c>
      <c r="F176" s="64" t="str">
        <f t="shared" si="218"/>
        <v>нд</v>
      </c>
      <c r="G176" s="64" t="str">
        <f t="shared" si="218"/>
        <v>нд</v>
      </c>
      <c r="H176" s="64" t="str">
        <f t="shared" si="218"/>
        <v>нд</v>
      </c>
      <c r="I176" s="64" t="str">
        <f t="shared" ref="I176:P176" si="219">IF(NOT(SUM(I177)=0),SUM(I177),"нд")</f>
        <v>нд</v>
      </c>
      <c r="J176" s="64" t="str">
        <f t="shared" si="219"/>
        <v>нд</v>
      </c>
      <c r="K176" s="64" t="str">
        <f t="shared" si="219"/>
        <v>нд</v>
      </c>
      <c r="L176" s="64" t="str">
        <f t="shared" si="219"/>
        <v>нд</v>
      </c>
      <c r="M176" s="64" t="str">
        <f t="shared" si="219"/>
        <v>нд</v>
      </c>
      <c r="N176" s="64" t="str">
        <f t="shared" si="219"/>
        <v>нд</v>
      </c>
      <c r="O176" s="64" t="str">
        <f t="shared" si="219"/>
        <v>нд</v>
      </c>
      <c r="P176" s="64" t="str">
        <f t="shared" si="219"/>
        <v>нд</v>
      </c>
      <c r="Q176" s="64" t="str">
        <f t="shared" ref="Q176:R176" si="220">IF(NOT(SUM(Q177)=0),SUM(Q177),"нд")</f>
        <v>нд</v>
      </c>
      <c r="R176" s="64" t="str">
        <f t="shared" si="220"/>
        <v>нд</v>
      </c>
      <c r="S176" s="64" t="str">
        <f t="shared" si="168"/>
        <v>нд</v>
      </c>
      <c r="T176" s="64" t="s">
        <v>24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169"/>
        <v>нд</v>
      </c>
      <c r="H177" s="34" t="str">
        <f t="shared" si="170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171"/>
        <v>нд</v>
      </c>
      <c r="R177" s="85" t="str">
        <f t="shared" si="172"/>
        <v>нд</v>
      </c>
      <c r="S177" s="77" t="str">
        <f t="shared" si="168"/>
        <v>нд</v>
      </c>
      <c r="T177" s="18" t="s">
        <v>24</v>
      </c>
    </row>
    <row r="178" spans="1:20" ht="31.5" x14ac:dyDescent="0.25">
      <c r="A178" s="21" t="s">
        <v>133</v>
      </c>
      <c r="B178" s="22" t="s">
        <v>134</v>
      </c>
      <c r="C178" s="23" t="s">
        <v>23</v>
      </c>
      <c r="D178" s="64">
        <f t="shared" ref="D178:E178" si="221">IF(NOT(SUM(D179,D188)=0),SUM(D179,D188),"нд")</f>
        <v>0.13600000000000001</v>
      </c>
      <c r="E178" s="64">
        <f t="shared" si="221"/>
        <v>0.13600000000000001</v>
      </c>
      <c r="F178" s="64" t="str">
        <f>IF(NOT(SUM(F179,F188)=0),SUM(F179,F188),"нд")</f>
        <v>нд</v>
      </c>
      <c r="G178" s="64" t="str">
        <f t="shared" ref="G178:P178" si="222">IF(NOT(SUM(G179,G188)=0),SUM(G179,G188),"нд")</f>
        <v>нд</v>
      </c>
      <c r="H178" s="64" t="str">
        <f t="shared" si="222"/>
        <v>нд</v>
      </c>
      <c r="I178" s="64" t="str">
        <f t="shared" si="222"/>
        <v>нд</v>
      </c>
      <c r="J178" s="64" t="str">
        <f t="shared" si="222"/>
        <v>нд</v>
      </c>
      <c r="K178" s="64" t="str">
        <f t="shared" si="222"/>
        <v>нд</v>
      </c>
      <c r="L178" s="64" t="str">
        <f t="shared" si="222"/>
        <v>нд</v>
      </c>
      <c r="M178" s="64" t="str">
        <f t="shared" si="222"/>
        <v>нд</v>
      </c>
      <c r="N178" s="64" t="str">
        <f t="shared" si="222"/>
        <v>нд</v>
      </c>
      <c r="O178" s="64" t="str">
        <f t="shared" si="222"/>
        <v>нд</v>
      </c>
      <c r="P178" s="64" t="str">
        <f t="shared" si="222"/>
        <v>нд</v>
      </c>
      <c r="Q178" s="64" t="str">
        <f t="shared" ref="Q178:R178" si="223">IF(NOT(SUM(Q179,Q188)=0),SUM(Q179,Q188),"нд")</f>
        <v>нд</v>
      </c>
      <c r="R178" s="64" t="str">
        <f t="shared" si="223"/>
        <v>нд</v>
      </c>
      <c r="S178" s="74" t="str">
        <f t="shared" si="168"/>
        <v>нд</v>
      </c>
      <c r="T178" s="64" t="s">
        <v>24</v>
      </c>
    </row>
    <row r="179" spans="1:20" x14ac:dyDescent="0.25">
      <c r="A179" s="24" t="s">
        <v>135</v>
      </c>
      <c r="B179" s="25" t="s">
        <v>136</v>
      </c>
      <c r="C179" s="26" t="s">
        <v>23</v>
      </c>
      <c r="D179" s="65">
        <f>IF(NOT(SUM(D180,D186)=0),SUM(D180,D186),"нд")</f>
        <v>0.13600000000000001</v>
      </c>
      <c r="E179" s="65">
        <f t="shared" ref="E179" si="224">IF(NOT(SUM(E187)=0),SUM(E187),"нд")</f>
        <v>0.13600000000000001</v>
      </c>
      <c r="F179" s="65" t="str">
        <f>IF(NOT(SUM(F180,F186)=0),SUM(F180,F186),"нд")</f>
        <v>нд</v>
      </c>
      <c r="G179" s="65" t="str">
        <f t="shared" ref="G179:H179" si="225">IF(NOT(SUM(G180,G186)=0),SUM(G180,G186),"нд")</f>
        <v>нд</v>
      </c>
      <c r="H179" s="65" t="str">
        <f t="shared" si="225"/>
        <v>нд</v>
      </c>
      <c r="I179" s="65" t="str">
        <f t="shared" ref="I179:P179" si="226">IF(NOT(SUM(I180,I187)=0),SUM(I180,I187),"нд")</f>
        <v>нд</v>
      </c>
      <c r="J179" s="65" t="str">
        <f t="shared" si="226"/>
        <v>нд</v>
      </c>
      <c r="K179" s="65" t="str">
        <f t="shared" si="226"/>
        <v>нд</v>
      </c>
      <c r="L179" s="65" t="str">
        <f t="shared" si="226"/>
        <v>нд</v>
      </c>
      <c r="M179" s="65" t="str">
        <f t="shared" si="226"/>
        <v>нд</v>
      </c>
      <c r="N179" s="65" t="str">
        <f t="shared" si="226"/>
        <v>нд</v>
      </c>
      <c r="O179" s="65" t="str">
        <f t="shared" si="226"/>
        <v>нд</v>
      </c>
      <c r="P179" s="65" t="str">
        <f t="shared" si="226"/>
        <v>нд</v>
      </c>
      <c r="Q179" s="65" t="str">
        <f t="shared" ref="Q179:R179" si="227">IF(NOT(SUM(Q180,Q186)=0),SUM(Q180,Q186),"нд")</f>
        <v>нд</v>
      </c>
      <c r="R179" s="65" t="str">
        <f t="shared" si="227"/>
        <v>нд</v>
      </c>
      <c r="S179" s="75" t="str">
        <f t="shared" si="168"/>
        <v>нд</v>
      </c>
      <c r="T179" s="65" t="s">
        <v>24</v>
      </c>
    </row>
    <row r="180" spans="1:20" x14ac:dyDescent="0.25">
      <c r="A180" s="35" t="s">
        <v>283</v>
      </c>
      <c r="B180" s="9" t="s">
        <v>308</v>
      </c>
      <c r="C180" s="4" t="s">
        <v>23</v>
      </c>
      <c r="D180" s="4" t="str">
        <f t="shared" ref="D180:E180" si="228">IF(NOT(SUM(D181:D185)=0),SUM(D181:D185),"нд")</f>
        <v>нд</v>
      </c>
      <c r="E180" s="4" t="str">
        <f t="shared" si="228"/>
        <v>нд</v>
      </c>
      <c r="F180" s="4" t="str">
        <f>IF(NOT(SUM(F181:F185)=0),SUM(F181:F185),"нд")</f>
        <v>нд</v>
      </c>
      <c r="G180" s="4" t="str">
        <f t="shared" ref="G180:H180" si="229">IF(NOT(SUM(G181:G185)=0),SUM(G181:G185),"нд")</f>
        <v>нд</v>
      </c>
      <c r="H180" s="4" t="str">
        <f t="shared" si="229"/>
        <v>нд</v>
      </c>
      <c r="I180" s="4" t="str">
        <f t="shared" ref="I180:P180" si="230">IF(NOT(SUM(I181:I185)=0),SUM(I181:I185),"нд")</f>
        <v>нд</v>
      </c>
      <c r="J180" s="4" t="str">
        <f t="shared" si="230"/>
        <v>нд</v>
      </c>
      <c r="K180" s="4" t="str">
        <f t="shared" si="230"/>
        <v>нд</v>
      </c>
      <c r="L180" s="4" t="str">
        <f t="shared" si="230"/>
        <v>нд</v>
      </c>
      <c r="M180" s="4" t="str">
        <f t="shared" si="230"/>
        <v>нд</v>
      </c>
      <c r="N180" s="4" t="str">
        <f t="shared" si="230"/>
        <v>нд</v>
      </c>
      <c r="O180" s="4" t="str">
        <f t="shared" si="230"/>
        <v>нд</v>
      </c>
      <c r="P180" s="4" t="str">
        <f t="shared" si="230"/>
        <v>нд</v>
      </c>
      <c r="Q180" s="4" t="str">
        <f t="shared" ref="Q180:R180" si="231">IF(NOT(SUM(Q181:Q185)=0),SUM(Q181:Q185),"нд")</f>
        <v>нд</v>
      </c>
      <c r="R180" s="4" t="str">
        <f t="shared" si="231"/>
        <v>нд</v>
      </c>
      <c r="S180" s="71" t="str">
        <f t="shared" si="168"/>
        <v>нд</v>
      </c>
      <c r="T180" s="4" t="s">
        <v>24</v>
      </c>
    </row>
    <row r="181" spans="1:20" x14ac:dyDescent="0.25">
      <c r="A181" s="92" t="s">
        <v>283</v>
      </c>
      <c r="B181" s="56" t="s">
        <v>284</v>
      </c>
      <c r="C181" s="57" t="s">
        <v>285</v>
      </c>
      <c r="D181" s="34" t="s">
        <v>24</v>
      </c>
      <c r="E181" s="34" t="s">
        <v>24</v>
      </c>
      <c r="F181" s="34" t="s">
        <v>24</v>
      </c>
      <c r="G181" s="34" t="str">
        <f t="shared" si="169"/>
        <v>нд</v>
      </c>
      <c r="H181" s="34" t="str">
        <f t="shared" si="170"/>
        <v>нд</v>
      </c>
      <c r="I181" s="18" t="s">
        <v>24</v>
      </c>
      <c r="J181" s="18" t="s">
        <v>24</v>
      </c>
      <c r="K181" s="34" t="s">
        <v>24</v>
      </c>
      <c r="L181" s="18" t="s">
        <v>24</v>
      </c>
      <c r="M181" s="18" t="s">
        <v>24</v>
      </c>
      <c r="N181" s="18" t="s">
        <v>24</v>
      </c>
      <c r="O181" s="18" t="s">
        <v>24</v>
      </c>
      <c r="P181" s="18" t="s">
        <v>24</v>
      </c>
      <c r="Q181" s="34" t="str">
        <f t="shared" si="171"/>
        <v>нд</v>
      </c>
      <c r="R181" s="85" t="str">
        <f t="shared" si="172"/>
        <v>нд</v>
      </c>
      <c r="S181" s="77" t="str">
        <f t="shared" si="168"/>
        <v>нд</v>
      </c>
      <c r="T181" s="34" t="s">
        <v>24</v>
      </c>
    </row>
    <row r="182" spans="1:20" x14ac:dyDescent="0.25">
      <c r="A182" s="92" t="s">
        <v>283</v>
      </c>
      <c r="B182" s="56" t="s">
        <v>286</v>
      </c>
      <c r="C182" s="57" t="s">
        <v>287</v>
      </c>
      <c r="D182" s="34" t="s">
        <v>24</v>
      </c>
      <c r="E182" s="34" t="s">
        <v>24</v>
      </c>
      <c r="F182" s="34" t="s">
        <v>24</v>
      </c>
      <c r="G182" s="34" t="str">
        <f t="shared" si="169"/>
        <v>нд</v>
      </c>
      <c r="H182" s="34" t="str">
        <f t="shared" si="170"/>
        <v>нд</v>
      </c>
      <c r="I182" s="18" t="s">
        <v>24</v>
      </c>
      <c r="J182" s="18" t="s">
        <v>24</v>
      </c>
      <c r="K182" s="34" t="s">
        <v>24</v>
      </c>
      <c r="L182" s="18" t="s">
        <v>24</v>
      </c>
      <c r="M182" s="18" t="s">
        <v>24</v>
      </c>
      <c r="N182" s="18" t="s">
        <v>24</v>
      </c>
      <c r="O182" s="18" t="s">
        <v>24</v>
      </c>
      <c r="P182" s="18" t="s">
        <v>24</v>
      </c>
      <c r="Q182" s="34" t="str">
        <f t="shared" si="171"/>
        <v>нд</v>
      </c>
      <c r="R182" s="85" t="str">
        <f t="shared" si="172"/>
        <v>нд</v>
      </c>
      <c r="S182" s="77" t="str">
        <f t="shared" si="168"/>
        <v>нд</v>
      </c>
      <c r="T182" s="34" t="s">
        <v>24</v>
      </c>
    </row>
    <row r="183" spans="1:20" x14ac:dyDescent="0.25">
      <c r="A183" s="92" t="s">
        <v>283</v>
      </c>
      <c r="B183" s="56" t="s">
        <v>288</v>
      </c>
      <c r="C183" s="57" t="s">
        <v>289</v>
      </c>
      <c r="D183" s="34" t="s">
        <v>24</v>
      </c>
      <c r="E183" s="34" t="s">
        <v>24</v>
      </c>
      <c r="F183" s="34" t="s">
        <v>24</v>
      </c>
      <c r="G183" s="34" t="str">
        <f t="shared" si="169"/>
        <v>нд</v>
      </c>
      <c r="H183" s="34" t="str">
        <f t="shared" si="170"/>
        <v>нд</v>
      </c>
      <c r="I183" s="18" t="s">
        <v>24</v>
      </c>
      <c r="J183" s="18" t="s">
        <v>24</v>
      </c>
      <c r="K183" s="34" t="s">
        <v>24</v>
      </c>
      <c r="L183" s="18" t="s">
        <v>24</v>
      </c>
      <c r="M183" s="18" t="s">
        <v>24</v>
      </c>
      <c r="N183" s="18" t="s">
        <v>24</v>
      </c>
      <c r="O183" s="18" t="s">
        <v>24</v>
      </c>
      <c r="P183" s="18" t="s">
        <v>24</v>
      </c>
      <c r="Q183" s="34" t="str">
        <f t="shared" si="171"/>
        <v>нд</v>
      </c>
      <c r="R183" s="85" t="str">
        <f t="shared" si="172"/>
        <v>нд</v>
      </c>
      <c r="S183" s="77" t="str">
        <f t="shared" si="168"/>
        <v>нд</v>
      </c>
      <c r="T183" s="34" t="s">
        <v>24</v>
      </c>
    </row>
    <row r="184" spans="1:20" ht="31.5" x14ac:dyDescent="0.25">
      <c r="A184" s="92" t="s">
        <v>283</v>
      </c>
      <c r="B184" s="83" t="s">
        <v>290</v>
      </c>
      <c r="C184" s="86" t="s">
        <v>291</v>
      </c>
      <c r="D184" s="34" t="s">
        <v>24</v>
      </c>
      <c r="E184" s="34" t="s">
        <v>24</v>
      </c>
      <c r="F184" s="34" t="s">
        <v>24</v>
      </c>
      <c r="G184" s="34" t="str">
        <f>IF(NOT(SUM(I184,K184,M184,O184)=0),SUM(I184,K184,M184,O184),"нд")</f>
        <v>нд</v>
      </c>
      <c r="H184" s="34" t="str">
        <f t="shared" si="170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 t="str">
        <f t="shared" si="171"/>
        <v>нд</v>
      </c>
      <c r="R184" s="85" t="str">
        <f t="shared" si="172"/>
        <v>нд</v>
      </c>
      <c r="S184" s="77" t="str">
        <f t="shared" si="168"/>
        <v>нд</v>
      </c>
      <c r="T184" s="34" t="s">
        <v>24</v>
      </c>
    </row>
    <row r="185" spans="1:20" ht="42.75" customHeight="1" x14ac:dyDescent="0.25">
      <c r="A185" s="92" t="s">
        <v>283</v>
      </c>
      <c r="B185" s="83" t="s">
        <v>292</v>
      </c>
      <c r="C185" s="86" t="s">
        <v>293</v>
      </c>
      <c r="D185" s="34" t="s">
        <v>24</v>
      </c>
      <c r="E185" s="34" t="s">
        <v>24</v>
      </c>
      <c r="F185" s="34" t="s">
        <v>24</v>
      </c>
      <c r="G185" s="34" t="str">
        <f t="shared" si="169"/>
        <v>нд</v>
      </c>
      <c r="H185" s="34" t="str">
        <f t="shared" si="170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 t="str">
        <f t="shared" ref="Q185" si="232">IF(NOT(OR(F185="нд",H185="нд")),F185-H185,F185)</f>
        <v>нд</v>
      </c>
      <c r="R185" s="85" t="str">
        <f t="shared" ref="R185" si="233">IF(SUM(H185)-SUM(G185)=0,"нд",SUM(H185)-SUM(G185))</f>
        <v>нд</v>
      </c>
      <c r="S185" s="77" t="str">
        <f t="shared" ref="S185" si="234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294</v>
      </c>
      <c r="B186" s="16" t="s">
        <v>309</v>
      </c>
      <c r="C186" s="15" t="s">
        <v>23</v>
      </c>
      <c r="D186" s="62">
        <f>IF(NOT(SUM(D187)=0),SUM(D187),"нд")</f>
        <v>0.13600000000000001</v>
      </c>
      <c r="E186" s="62">
        <f t="shared" ref="E186" si="235">IF(NOT(SUM(E187)=0),SUM(E187),"нд")</f>
        <v>0.13600000000000001</v>
      </c>
      <c r="F186" s="62" t="str">
        <f>IF(NOT(SUM(F187)=0),SUM(F187),"нд")</f>
        <v>нд</v>
      </c>
      <c r="G186" s="62" t="str">
        <f t="shared" ref="G186:H186" si="236">IF(NOT(SUM(G187)=0),SUM(G187),"нд")</f>
        <v>нд</v>
      </c>
      <c r="H186" s="62" t="str">
        <f t="shared" si="236"/>
        <v>нд</v>
      </c>
      <c r="I186" s="62" t="str">
        <f t="shared" ref="I186:P186" si="237">IF(NOT(SUM(I187)=0),SUM(I187),"нд")</f>
        <v>нд</v>
      </c>
      <c r="J186" s="62" t="str">
        <f t="shared" si="237"/>
        <v>нд</v>
      </c>
      <c r="K186" s="62" t="str">
        <f t="shared" si="237"/>
        <v>нд</v>
      </c>
      <c r="L186" s="62" t="str">
        <f t="shared" si="237"/>
        <v>нд</v>
      </c>
      <c r="M186" s="62" t="str">
        <f t="shared" si="237"/>
        <v>нд</v>
      </c>
      <c r="N186" s="62" t="str">
        <f t="shared" si="237"/>
        <v>нд</v>
      </c>
      <c r="O186" s="62" t="str">
        <f t="shared" si="237"/>
        <v>нд</v>
      </c>
      <c r="P186" s="62" t="str">
        <f t="shared" si="237"/>
        <v>нд</v>
      </c>
      <c r="Q186" s="62" t="str">
        <f t="shared" ref="Q186:R186" si="238">IF(NOT(SUM(Q187)=0),SUM(Q187),"нд")</f>
        <v>нд</v>
      </c>
      <c r="R186" s="62" t="str">
        <f t="shared" si="238"/>
        <v>нд</v>
      </c>
      <c r="S186" s="72" t="str">
        <f t="shared" ref="S186:S191" si="239">IF(AND(NOT(SUM(R186)=0),NOT(SUM(G186)=0)),ROUND(SUM(R186)/SUM(G186)*100,2),"нд")</f>
        <v>нд</v>
      </c>
      <c r="T186" s="62" t="s">
        <v>24</v>
      </c>
    </row>
    <row r="187" spans="1:20" ht="50.25" customHeight="1" x14ac:dyDescent="0.25">
      <c r="A187" s="92" t="s">
        <v>294</v>
      </c>
      <c r="B187" s="83" t="s">
        <v>295</v>
      </c>
      <c r="C187" s="86" t="s">
        <v>296</v>
      </c>
      <c r="D187" s="34">
        <v>0.13600000000000001</v>
      </c>
      <c r="E187" s="34">
        <v>0.13600000000000001</v>
      </c>
      <c r="F187" s="34" t="s">
        <v>24</v>
      </c>
      <c r="G187" s="34" t="str">
        <f t="shared" si="169"/>
        <v>нд</v>
      </c>
      <c r="H187" s="34" t="str">
        <f t="shared" si="170"/>
        <v>нд</v>
      </c>
      <c r="I187" s="18" t="s">
        <v>24</v>
      </c>
      <c r="J187" s="18" t="s">
        <v>24</v>
      </c>
      <c r="K187" s="34" t="s">
        <v>24</v>
      </c>
      <c r="L187" s="18" t="s">
        <v>24</v>
      </c>
      <c r="M187" s="18" t="s">
        <v>24</v>
      </c>
      <c r="N187" s="34" t="s">
        <v>24</v>
      </c>
      <c r="O187" s="18" t="s">
        <v>24</v>
      </c>
      <c r="P187" s="18" t="s">
        <v>24</v>
      </c>
      <c r="Q187" s="34" t="str">
        <f>IF(NOT(OR(F187="нд",H187="нд")),F187-H187,F187)</f>
        <v>нд</v>
      </c>
      <c r="R187" s="85" t="str">
        <f>IF(SUM(H187)-SUM(G187)=0,"нд",SUM(H187)-SUM(G187))</f>
        <v>нд</v>
      </c>
      <c r="S187" s="77" t="str">
        <f t="shared" si="239"/>
        <v>нд</v>
      </c>
      <c r="T187" s="102" t="s">
        <v>24</v>
      </c>
    </row>
    <row r="188" spans="1:20" x14ac:dyDescent="0.25">
      <c r="A188" s="24" t="s">
        <v>137</v>
      </c>
      <c r="B188" s="25" t="s">
        <v>29</v>
      </c>
      <c r="C188" s="26" t="s">
        <v>23</v>
      </c>
      <c r="D188" s="65" t="str">
        <f t="shared" ref="D188:H188" si="240">IF(NOT(SUM(D189)=0),SUM(D189),"нд")</f>
        <v>нд</v>
      </c>
      <c r="E188" s="65" t="str">
        <f t="shared" si="240"/>
        <v>нд</v>
      </c>
      <c r="F188" s="65" t="str">
        <f t="shared" si="240"/>
        <v>нд</v>
      </c>
      <c r="G188" s="65" t="str">
        <f t="shared" si="240"/>
        <v>нд</v>
      </c>
      <c r="H188" s="65" t="str">
        <f t="shared" si="240"/>
        <v>нд</v>
      </c>
      <c r="I188" s="65" t="str">
        <f t="shared" ref="I188:P188" si="241">IF(NOT(SUM(I191)=0),SUM(I191),"нд")</f>
        <v>нд</v>
      </c>
      <c r="J188" s="65" t="str">
        <f t="shared" si="241"/>
        <v>нд</v>
      </c>
      <c r="K188" s="65" t="str">
        <f t="shared" si="241"/>
        <v>нд</v>
      </c>
      <c r="L188" s="65" t="str">
        <f t="shared" si="241"/>
        <v>нд</v>
      </c>
      <c r="M188" s="65" t="str">
        <f t="shared" si="241"/>
        <v>нд</v>
      </c>
      <c r="N188" s="65" t="str">
        <f t="shared" si="241"/>
        <v>нд</v>
      </c>
      <c r="O188" s="65" t="str">
        <f t="shared" si="241"/>
        <v>нд</v>
      </c>
      <c r="P188" s="65" t="str">
        <f t="shared" si="241"/>
        <v>нд</v>
      </c>
      <c r="Q188" s="65" t="str">
        <f t="shared" ref="Q188:R188" si="242">IF(NOT(SUM(Q189)=0),SUM(Q189),"нд")</f>
        <v>нд</v>
      </c>
      <c r="R188" s="65" t="str">
        <f t="shared" si="242"/>
        <v>нд</v>
      </c>
      <c r="S188" s="65" t="str">
        <f t="shared" si="239"/>
        <v>нд</v>
      </c>
      <c r="T188" s="65" t="s">
        <v>24</v>
      </c>
    </row>
    <row r="189" spans="1:20" x14ac:dyDescent="0.25">
      <c r="A189" s="8" t="s">
        <v>297</v>
      </c>
      <c r="B189" s="9" t="s">
        <v>308</v>
      </c>
      <c r="C189" s="4" t="s">
        <v>23</v>
      </c>
      <c r="D189" s="61" t="str">
        <f t="shared" ref="D189:E189" si="243">IF(NOT(SUM(D191,D190)=0),SUM(D191,D190),"нд")</f>
        <v>нд</v>
      </c>
      <c r="E189" s="61" t="str">
        <f t="shared" si="243"/>
        <v>нд</v>
      </c>
      <c r="F189" s="61" t="str">
        <f>IF(NOT(SUM(F191,F190)=0),SUM(F191,F190),"нд")</f>
        <v>нд</v>
      </c>
      <c r="G189" s="61" t="str">
        <f t="shared" ref="G189:H189" si="244">IF(NOT(SUM(G191,G190)=0),SUM(G191,G190),"нд")</f>
        <v>нд</v>
      </c>
      <c r="H189" s="61" t="str">
        <f t="shared" si="244"/>
        <v>нд</v>
      </c>
      <c r="I189" s="101" t="str">
        <f t="shared" ref="I189:P189" si="245">IF(NOT(SUM(I191)=0),SUM(I191),"нд")</f>
        <v>нд</v>
      </c>
      <c r="J189" s="101" t="str">
        <f t="shared" si="245"/>
        <v>нд</v>
      </c>
      <c r="K189" s="101" t="str">
        <f t="shared" si="245"/>
        <v>нд</v>
      </c>
      <c r="L189" s="101" t="str">
        <f t="shared" si="245"/>
        <v>нд</v>
      </c>
      <c r="M189" s="101" t="str">
        <f t="shared" si="245"/>
        <v>нд</v>
      </c>
      <c r="N189" s="101" t="str">
        <f t="shared" si="245"/>
        <v>нд</v>
      </c>
      <c r="O189" s="101" t="str">
        <f t="shared" si="245"/>
        <v>нд</v>
      </c>
      <c r="P189" s="101" t="str">
        <f t="shared" si="245"/>
        <v>нд</v>
      </c>
      <c r="Q189" s="61" t="str">
        <f t="shared" ref="Q189:R189" si="246">IF(NOT(SUM(Q191,Q190)=0),SUM(Q191,Q190),"нд")</f>
        <v>нд</v>
      </c>
      <c r="R189" s="61" t="str">
        <f t="shared" si="246"/>
        <v>нд</v>
      </c>
      <c r="S189" s="71" t="str">
        <f t="shared" si="239"/>
        <v>нд</v>
      </c>
      <c r="T189" s="101" t="s">
        <v>24</v>
      </c>
    </row>
    <row r="190" spans="1:20" ht="27" customHeight="1" x14ac:dyDescent="0.25">
      <c r="A190" s="92" t="s">
        <v>297</v>
      </c>
      <c r="B190" s="83" t="s">
        <v>298</v>
      </c>
      <c r="C190" s="86" t="s">
        <v>299</v>
      </c>
      <c r="D190" s="34" t="s">
        <v>24</v>
      </c>
      <c r="E190" s="34" t="s">
        <v>24</v>
      </c>
      <c r="F190" s="34" t="s">
        <v>24</v>
      </c>
      <c r="G190" s="34" t="str">
        <f t="shared" si="169"/>
        <v>нд</v>
      </c>
      <c r="H190" s="34" t="str">
        <f t="shared" si="170"/>
        <v>нд</v>
      </c>
      <c r="I190" s="18" t="s">
        <v>24</v>
      </c>
      <c r="J190" s="18" t="s">
        <v>24</v>
      </c>
      <c r="K190" s="18" t="s">
        <v>24</v>
      </c>
      <c r="L190" s="18" t="s">
        <v>24</v>
      </c>
      <c r="M190" s="18" t="s">
        <v>24</v>
      </c>
      <c r="N190" s="18" t="s">
        <v>24</v>
      </c>
      <c r="O190" s="18" t="s">
        <v>24</v>
      </c>
      <c r="P190" s="18" t="s">
        <v>24</v>
      </c>
      <c r="Q190" s="34" t="str">
        <f t="shared" ref="Q190:Q191" si="247">IF(NOT(OR(F190="нд",H190="нд")),F190-H190,F190)</f>
        <v>нд</v>
      </c>
      <c r="R190" s="85" t="str">
        <f t="shared" ref="R190:R191" si="248">IF(SUM(H190)-SUM(G190)=0,"нд",SUM(H190)-SUM(G190))</f>
        <v>нд</v>
      </c>
      <c r="S190" s="77" t="str">
        <f t="shared" si="239"/>
        <v>нд</v>
      </c>
      <c r="T190" s="18" t="s">
        <v>24</v>
      </c>
    </row>
    <row r="191" spans="1:20" ht="26.25" customHeight="1" x14ac:dyDescent="0.25">
      <c r="A191" s="92" t="s">
        <v>297</v>
      </c>
      <c r="B191" s="83" t="s">
        <v>300</v>
      </c>
      <c r="C191" s="86" t="s">
        <v>301</v>
      </c>
      <c r="D191" s="34" t="s">
        <v>24</v>
      </c>
      <c r="E191" s="34" t="s">
        <v>24</v>
      </c>
      <c r="F191" s="34" t="s">
        <v>24</v>
      </c>
      <c r="G191" s="34" t="str">
        <f t="shared" ref="G191" si="249">IF(NOT(SUM(I191,K191,M191,O191)=0),SUM(I191,K191,M191,O191),"нд")</f>
        <v>нд</v>
      </c>
      <c r="H191" s="34" t="str">
        <f t="shared" ref="H191" si="250">IF(NOT(SUM(J191,L191,N191,P191)=0),SUM(J191,L191,N191,P191),"нд")</f>
        <v>нд</v>
      </c>
      <c r="I191" s="18" t="s">
        <v>24</v>
      </c>
      <c r="J191" s="18" t="s">
        <v>24</v>
      </c>
      <c r="K191" s="18" t="s">
        <v>24</v>
      </c>
      <c r="L191" s="18" t="s">
        <v>24</v>
      </c>
      <c r="M191" s="18" t="s">
        <v>24</v>
      </c>
      <c r="N191" s="18" t="s">
        <v>24</v>
      </c>
      <c r="O191" s="18" t="s">
        <v>24</v>
      </c>
      <c r="P191" s="18" t="s">
        <v>24</v>
      </c>
      <c r="Q191" s="34" t="str">
        <f t="shared" si="247"/>
        <v>нд</v>
      </c>
      <c r="R191" s="85" t="str">
        <f t="shared" si="248"/>
        <v>нд</v>
      </c>
      <c r="S191" s="77" t="str">
        <f t="shared" si="239"/>
        <v>нд</v>
      </c>
      <c r="T191" s="18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Q15:Q17"/>
    <mergeCell ref="T15:T17"/>
    <mergeCell ref="F15:F17"/>
    <mergeCell ref="G15:P15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</mergeCells>
  <conditionalFormatting sqref="H32 H34 H36 H39 H41 H45 H47 H49 H52 H54 H56 H59 H61 H103 H126 H129 H131 H133 H135 H137 H146 H148 H152 H158 H160 H164:H166 H171:H172 H174:H175 H177 H181:H185 H110:H124 H105:H108">
    <cfRule type="cellIs" dxfId="46" priority="159" operator="notEqual">
      <formula>"нд"</formula>
    </cfRule>
  </conditionalFormatting>
  <conditionalFormatting sqref="H32 H34 H36 H39 H41 H45 H47 H49 H52 H54 H56 H59 H61 H103 H126 H129 H131 H133 H135 H137 H158 H160 H164:H166 H171:H172 H174:H175 H177 H181:H185 H144:H148 H110:H124 H150:H152 H105:H108">
    <cfRule type="cellIs" dxfId="45" priority="158" operator="notEqual">
      <formula>"нд"</formula>
    </cfRule>
  </conditionalFormatting>
  <conditionalFormatting sqref="D177 D158 D160 D146 D148 D126 D137 D129 D131 D133 D135 D36 D45 D47 D52 D54 D56 D59 D39 D41 D49 D28 D32 D34 D61">
    <cfRule type="cellIs" dxfId="44" priority="97" operator="notEqual">
      <formula>"нд"</formula>
    </cfRule>
  </conditionalFormatting>
  <conditionalFormatting sqref="E177 E158 E160 E126 E137 E129 E131 E133 E135 E36 E45 E47 E52 E54 E56 E59 E39 E41 E49 E28 E32 E34 E61 E144:E153 E155">
    <cfRule type="cellIs" dxfId="43" priority="95" operator="notEqual">
      <formula>"нд"</formula>
    </cfRule>
  </conditionalFormatting>
  <conditionalFormatting sqref="F177 F158 F160 F146 F148 F126 F137 F129 F131 F133 F135 F36 F45 F47 F52 F54 F56 F59 F39 F41 F49 F32 F34 F61 F28:H28">
    <cfRule type="cellIs" dxfId="42" priority="93" operator="notEqual">
      <formula>"нд"</formula>
    </cfRule>
  </conditionalFormatting>
  <conditionalFormatting sqref="Q28:S28">
    <cfRule type="cellIs" dxfId="41" priority="91" operator="notEqual">
      <formula>"нд"</formula>
    </cfRule>
  </conditionalFormatting>
  <conditionalFormatting sqref="H190:H191">
    <cfRule type="cellIs" dxfId="40" priority="87" operator="notEqual">
      <formula>"нд"</formula>
    </cfRule>
  </conditionalFormatting>
  <conditionalFormatting sqref="H190:H191">
    <cfRule type="cellIs" dxfId="39" priority="86" operator="notEqual">
      <formula>"нд"</formula>
    </cfRule>
  </conditionalFormatting>
  <conditionalFormatting sqref="H143:H144">
    <cfRule type="cellIs" dxfId="38" priority="79" operator="notEqual">
      <formula>"нд"</formula>
    </cfRule>
  </conditionalFormatting>
  <conditionalFormatting sqref="H143:H144">
    <cfRule type="cellIs" dxfId="37" priority="78" operator="notEqual">
      <formula>"нд"</formula>
    </cfRule>
  </conditionalFormatting>
  <conditionalFormatting sqref="E143:E144">
    <cfRule type="cellIs" dxfId="36" priority="77" operator="notEqual">
      <formula>"нд"</formula>
    </cfRule>
  </conditionalFormatting>
  <conditionalFormatting sqref="H97:H101">
    <cfRule type="cellIs" dxfId="35" priority="64" operator="notEqual">
      <formula>"нд"</formula>
    </cfRule>
  </conditionalFormatting>
  <conditionalFormatting sqref="H97:H101">
    <cfRule type="cellIs" dxfId="34" priority="63" operator="notEqual">
      <formula>"нд"</formula>
    </cfRule>
  </conditionalFormatting>
  <conditionalFormatting sqref="H87">
    <cfRule type="cellIs" dxfId="33" priority="56" operator="notEqual">
      <formula>"нд"</formula>
    </cfRule>
  </conditionalFormatting>
  <conditionalFormatting sqref="H87">
    <cfRule type="cellIs" dxfId="32" priority="55" operator="notEqual">
      <formula>"нд"</formula>
    </cfRule>
  </conditionalFormatting>
  <conditionalFormatting sqref="H86">
    <cfRule type="cellIs" dxfId="31" priority="52" operator="notEqual">
      <formula>"нд"</formula>
    </cfRule>
  </conditionalFormatting>
  <conditionalFormatting sqref="H86">
    <cfRule type="cellIs" dxfId="30" priority="51" operator="notEqual">
      <formula>"нд"</formula>
    </cfRule>
  </conditionalFormatting>
  <conditionalFormatting sqref="H84">
    <cfRule type="cellIs" dxfId="29" priority="48" operator="notEqual">
      <formula>"нд"</formula>
    </cfRule>
  </conditionalFormatting>
  <conditionalFormatting sqref="H84">
    <cfRule type="cellIs" dxfId="28" priority="47" operator="notEqual">
      <formula>"нд"</formula>
    </cfRule>
  </conditionalFormatting>
  <conditionalFormatting sqref="H81:H83">
    <cfRule type="cellIs" dxfId="27" priority="44" operator="notEqual">
      <formula>"нд"</formula>
    </cfRule>
  </conditionalFormatting>
  <conditionalFormatting sqref="H81:H83">
    <cfRule type="cellIs" dxfId="26" priority="43" operator="notEqual">
      <formula>"нд"</formula>
    </cfRule>
  </conditionalFormatting>
  <conditionalFormatting sqref="H78:H80">
    <cfRule type="cellIs" dxfId="25" priority="40" operator="notEqual">
      <formula>"нд"</formula>
    </cfRule>
  </conditionalFormatting>
  <conditionalFormatting sqref="H78:H80">
    <cfRule type="cellIs" dxfId="24" priority="39" operator="notEqual">
      <formula>"нд"</formula>
    </cfRule>
  </conditionalFormatting>
  <conditionalFormatting sqref="H75:H77">
    <cfRule type="cellIs" dxfId="23" priority="36" operator="notEqual">
      <formula>"нд"</formula>
    </cfRule>
  </conditionalFormatting>
  <conditionalFormatting sqref="H75:H77">
    <cfRule type="cellIs" dxfId="22" priority="35" operator="notEqual">
      <formula>"нд"</formula>
    </cfRule>
  </conditionalFormatting>
  <conditionalFormatting sqref="H72:H74">
    <cfRule type="cellIs" dxfId="21" priority="32" operator="notEqual">
      <formula>"нд"</formula>
    </cfRule>
  </conditionalFormatting>
  <conditionalFormatting sqref="H72:H74">
    <cfRule type="cellIs" dxfId="20" priority="31" operator="notEqual">
      <formula>"нд"</formula>
    </cfRule>
  </conditionalFormatting>
  <conditionalFormatting sqref="H70:H71">
    <cfRule type="cellIs" dxfId="19" priority="28" operator="notEqual">
      <formula>"нд"</formula>
    </cfRule>
  </conditionalFormatting>
  <conditionalFormatting sqref="H70:H71">
    <cfRule type="cellIs" dxfId="18" priority="27" operator="notEqual">
      <formula>"нд"</formula>
    </cfRule>
  </conditionalFormatting>
  <conditionalFormatting sqref="I105:I107 I110:I124 I126 I137 I129 I131 I133 I135 I177 I158 I160 I146 I148 I152 I155 I140 I168 I171 I174 I181:I183 I187 I189:I191 I97:I101 I36 I45 I47 I52 I54 I56 I59 I39 I41 I49 I32 I34 I61 I28 I86:I87 I142:I144 I103">
    <cfRule type="cellIs" dxfId="17" priority="20" operator="notEqual">
      <formula>"нд"</formula>
    </cfRule>
  </conditionalFormatting>
  <conditionalFormatting sqref="J105:J107 J110:J124 J126 J137 J129 J131 J133 J135 J177 J158 J160 J146 J148 J152 J155 J140 J168 J171 J174 J181:J183 J187 J189:J191 J97:J101 J36 J45 J47 J52 J54 J56 J59 J39 J41 J49 J32 J34 J61 J28 J86:J92 J142:J144 J103">
    <cfRule type="cellIs" dxfId="16" priority="18" operator="notEqual">
      <formula>"нд"</formula>
    </cfRule>
  </conditionalFormatting>
  <conditionalFormatting sqref="J151">
    <cfRule type="cellIs" dxfId="15" priority="17" operator="notEqual">
      <formula>"нд"</formula>
    </cfRule>
  </conditionalFormatting>
  <conditionalFormatting sqref="K126 K137 K129 K131 K133 K135 K140 K177 K158 K160 K146 K148 K152 K155 K189:K191 K36 K45 K47 K52 K54 K56 K59 K39 K41 K49 K32 K34 K61 K28 K97:K101 K86:K87 K142:K144 K103:K124">
    <cfRule type="cellIs" dxfId="14" priority="16" operator="notEqual">
      <formula>"нд"</formula>
    </cfRule>
  </conditionalFormatting>
  <conditionalFormatting sqref="P105:P107 P110:P124 P126 P137 P129 P131 P133 P135 P177 P158 P160 P146 P148 P152 P155 P171 P174 P181:P183 P187 P189:P191 P97:P101 P36 P45 P47 P52 P54 P56 P59 P39 P41 P49 P32 P34 P61 P28 P86:P92 P144 P103">
    <cfRule type="cellIs" dxfId="13" priority="10" operator="notEqual">
      <formula>"нд"</formula>
    </cfRule>
  </conditionalFormatting>
  <conditionalFormatting sqref="P151">
    <cfRule type="cellIs" dxfId="12" priority="9" operator="notEqual">
      <formula>"нд"</formula>
    </cfRule>
  </conditionalFormatting>
  <conditionalFormatting sqref="M126 M137 M129 M131 M133 M135 M105:M124 M140 M187 M177 M158 M160 M146 M148 M152 M181:M183 M189:M191 M97:M101 M36 M45 M47 M52 M54 M56 M59 M39 M41 M49 M32 M34 M61 M28 M86:M92 M142:M144 M103">
    <cfRule type="cellIs" dxfId="11" priority="8" operator="notEqual">
      <formula>"нд"</formula>
    </cfRule>
  </conditionalFormatting>
  <conditionalFormatting sqref="M151">
    <cfRule type="cellIs" dxfId="10" priority="7" operator="notEqual">
      <formula>"нд"</formula>
    </cfRule>
  </conditionalFormatting>
  <conditionalFormatting sqref="O151">
    <cfRule type="cellIs" dxfId="9" priority="5" operator="notEqual">
      <formula>"нд"</formula>
    </cfRule>
  </conditionalFormatting>
  <conditionalFormatting sqref="I151">
    <cfRule type="cellIs" dxfId="8" priority="19" operator="notEqual">
      <formula>"нд"</formula>
    </cfRule>
  </conditionalFormatting>
  <conditionalFormatting sqref="K151">
    <cfRule type="cellIs" dxfId="7" priority="15" operator="notEqual">
      <formula>"нд"</formula>
    </cfRule>
  </conditionalFormatting>
  <conditionalFormatting sqref="L105:L107 L110:L124 L126 L137 L129 L131 L133 L135 L177 L158 L160 L146 L148 L152 L155 L168 L171 L174 L181:L183 L187 L189:L191 L97:L101 L36 L45 L47 L52 L54 L56 L59 L39 L41 L49 L32 L34 L61 L28 L86:L92 L143:L144 L103">
    <cfRule type="cellIs" dxfId="6" priority="14" operator="notEqual">
      <formula>"нд"</formula>
    </cfRule>
  </conditionalFormatting>
  <conditionalFormatting sqref="L151">
    <cfRule type="cellIs" dxfId="5" priority="13" operator="notEqual">
      <formula>"нд"</formula>
    </cfRule>
  </conditionalFormatting>
  <conditionalFormatting sqref="N105:N107 N110:N124 N126 N137 N129 N131 N133 N135 N177 N158 N160 N146 N148 N152 N168 N171 N174 N181:N183 N189:N191 N97:N101 N36 N45 N47 N52 N54 N56 N59 N39 N41 N49 N32 N34 N61 N28 N86:N87 N143:N144 N103">
    <cfRule type="cellIs" dxfId="4" priority="12" operator="notEqual">
      <formula>"нд"</formula>
    </cfRule>
  </conditionalFormatting>
  <conditionalFormatting sqref="N151">
    <cfRule type="cellIs" dxfId="3" priority="11" operator="notEqual">
      <formula>"нд"</formula>
    </cfRule>
  </conditionalFormatting>
  <conditionalFormatting sqref="O110:O124 O126 O137 O129 O131 O133 O135 O144 O187 O177 O158 O160 O146 O148 O152 O155 O181:O183 O189:O191 O36 O45 O47 O52 O54 O56 O59 O39 O41 O49 O32 O34 O61 O28 O96:O101 O86:O92 O103:O107">
    <cfRule type="cellIs" dxfId="2" priority="6" operator="notEqual">
      <formula>"нд"</formula>
    </cfRule>
  </conditionalFormatting>
  <conditionalFormatting sqref="T97:T101 T189:T191 T177 T158 T160 T146 T148 T126 T137 T129 T131 T133 T135 T36 T45 T47 T52 T54 T56 T59 T39 T41 T49 T28 T32 T34 T61 T152 T103 T144 T110:T124 T105:T108 T86:T92">
    <cfRule type="cellIs" dxfId="1" priority="2" operator="notEqual">
      <formula>"нд"</formula>
    </cfRule>
  </conditionalFormatting>
  <conditionalFormatting sqref="T151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2025-02-07T07:21:33Z</dcterms:modified>
</cp:coreProperties>
</file>