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Потери 2018 г" sheetId="1" r:id="rId1"/>
  </sheets>
  <definedNames>
    <definedName name="_xlnm.Print_Area" localSheetId="0">'Потери 2018 г'!$A$1:$T$25</definedName>
  </definedNames>
  <calcPr fullCalcOnLoad="1"/>
</workbook>
</file>

<file path=xl/sharedStrings.xml><?xml version="1.0" encoding="utf-8"?>
<sst xmlns="http://schemas.openxmlformats.org/spreadsheetml/2006/main" count="50" uniqueCount="47">
  <si>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</si>
  <si>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</si>
  <si>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</si>
  <si>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</si>
  <si>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</si>
  <si>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</si>
  <si>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</si>
  <si>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</si>
  <si>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</si>
  <si>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</si>
  <si>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</si>
  <si>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</si>
  <si>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</si>
  <si>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Объёмы</t>
  </si>
  <si>
    <t>Поступило  в сеть ( кВтч)</t>
  </si>
  <si>
    <t>То же  в %%</t>
  </si>
  <si>
    <t>Итого:</t>
  </si>
  <si>
    <t>Отпущено  из  сети (кВтч)</t>
  </si>
  <si>
    <t>Потери (кВтч)</t>
  </si>
  <si>
    <t>Потери, всего (кВтч)</t>
  </si>
  <si>
    <t>из  них:</t>
  </si>
  <si>
    <t>нормативные</t>
  </si>
  <si>
    <t>сверхнормативные</t>
  </si>
  <si>
    <t>% к отпуску  в сеть</t>
  </si>
  <si>
    <t>Нерегулируемая  цена для  плановых потерь</t>
  </si>
  <si>
    <t>нерегулируемая цена для сверхплановых потерь</t>
  </si>
  <si>
    <t>затраты  на  плановые  потери</t>
  </si>
  <si>
    <t>затраты  на  сверхплановые  потери</t>
  </si>
  <si>
    <t>Итого  затраты  на  покупку  потерь ( без НДС)</t>
  </si>
  <si>
    <t>Тарифы на потери  (без  НДС) (руб)</t>
  </si>
  <si>
    <t>Всего затрат  на  покупку  технологического расхода    потерь  электроэнергии с НДС (руб)</t>
  </si>
  <si>
    <t>Примечание</t>
  </si>
  <si>
    <t>стр.2-стр.3-стр.4</t>
  </si>
  <si>
    <t>СВЕДЕНИЯ О РАЗМЕРАХ   ТЕХНОЛОГИЧЕСКОГО  РАСХОДА  ПОТЕРЬ ЭЛЕКТРОЭНЕРГИИ,ВОЗНИКАЮЩИХ В ЭЛЕКТРИЧЕСКИХ СЕТЯХ  Акционерного  общества  "МУРМАНЭНЕРГОСБЫТ"</t>
  </si>
  <si>
    <t>СН-1</t>
  </si>
  <si>
    <t>СН-2</t>
  </si>
  <si>
    <t>НН</t>
  </si>
  <si>
    <t>5.1.</t>
  </si>
  <si>
    <t>5.2.</t>
  </si>
  <si>
    <t>5.3.</t>
  </si>
  <si>
    <t>с разбивкой по уровням напряжения</t>
  </si>
  <si>
    <t>5.4.</t>
  </si>
  <si>
    <t>Форма № 3</t>
  </si>
  <si>
    <t>договор купли -продажи № 5160100006 от 01.02.2015г АО "АтомЭнергоСбыт"</t>
  </si>
  <si>
    <t>ФАКТ  2018 год</t>
  </si>
  <si>
    <t>Затраты  на  покупку  потерь                                 (руб)</t>
  </si>
  <si>
    <t>Собственные  нужды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</si>
</sst>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 vertical="center" wrapText="1"/>
    </xf>
    <xf numFmtId="2" fontId="6" fillId="0" borderId="0" xfId="0" applyNumberFormat="1" applyFont="1" applyAlignment="1">
      <alignment/>
    </xf>
    <xf numFmtId="182" fontId="0" fillId="0" borderId="0" xfId="0" applyNumberFormat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91" fontId="43" fillId="0" borderId="10" xfId="0" applyNumberFormat="1" applyFont="1" applyBorder="1" applyAlignment="1">
      <alignment vertical="center"/>
    </xf>
    <xf numFmtId="191" fontId="44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21" xfId="0" applyFont="1" applyFill="1" applyBorder="1" applyAlignment="1">
      <alignment horizontal="center" vertical="center" textRotation="90" wrapText="1"/>
    </xf>
    <xf numFmtId="0" fontId="7" fillId="33" borderId="22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V27"/>
  <sheetViews>
    <sheetView tabSelected="1" zoomScalePageLayoutView="0" workbookViewId="0" topLeftCell="A3">
      <selection activeCell="Q28" sqref="Q28"/>
    </sheetView>
  </sheetViews>
  <sheetFormatPr defaultColWidth="9.140625" defaultRowHeight="15" outlineLevelRow="1"/>
  <cols>
    <col min="1" max="1" width="14.28125" style="0" customWidth="1"/>
    <col min="2" max="10" width="13.7109375" style="0" customWidth="1"/>
    <col min="11" max="11" width="8.28125" style="0" customWidth="1"/>
    <col min="12" max="12" width="13.7109375" style="0" customWidth="1"/>
    <col min="13" max="13" width="9.28125" style="0" customWidth="1"/>
    <col min="14" max="14" width="11.28125" style="0" customWidth="1"/>
    <col min="15" max="15" width="9.57421875" style="0" customWidth="1"/>
    <col min="16" max="16" width="11.57421875" style="0" customWidth="1"/>
    <col min="17" max="17" width="11.7109375" style="0" customWidth="1"/>
    <col min="18" max="18" width="16.7109375" style="0" customWidth="1"/>
    <col min="19" max="19" width="12.421875" style="0" customWidth="1"/>
    <col min="20" max="20" width="25.28125" style="0" customWidth="1"/>
    <col min="22" max="22" width="11.28125" style="0" bestFit="1" customWidth="1"/>
  </cols>
  <sheetData>
    <row r="1" spans="1:20" ht="18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T1" t="s">
        <v>42</v>
      </c>
    </row>
    <row r="2" spans="1:19" ht="53.25" customHeight="1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9:13" ht="18.75">
      <c r="I3" s="30" t="s">
        <v>44</v>
      </c>
      <c r="J3" s="32"/>
      <c r="K3" s="32"/>
      <c r="L3" s="32"/>
      <c r="M3" s="32"/>
    </row>
    <row r="5" spans="1:20" ht="18.75" customHeight="1">
      <c r="A5" s="33" t="s">
        <v>0</v>
      </c>
      <c r="B5" s="34" t="s">
        <v>13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 t="s">
        <v>29</v>
      </c>
      <c r="O5" s="37"/>
      <c r="P5" s="36" t="s">
        <v>45</v>
      </c>
      <c r="Q5" s="40"/>
      <c r="R5" s="37"/>
      <c r="S5" s="52" t="s">
        <v>30</v>
      </c>
      <c r="T5" s="52" t="s">
        <v>31</v>
      </c>
    </row>
    <row r="6" spans="1:20" ht="17.25" customHeight="1">
      <c r="A6" s="33"/>
      <c r="B6" s="45" t="s">
        <v>14</v>
      </c>
      <c r="C6" s="46" t="s">
        <v>46</v>
      </c>
      <c r="D6" s="45" t="s">
        <v>17</v>
      </c>
      <c r="E6" s="42" t="s">
        <v>18</v>
      </c>
      <c r="F6" s="43"/>
      <c r="G6" s="44"/>
      <c r="H6" s="33" t="s">
        <v>19</v>
      </c>
      <c r="I6" s="49" t="s">
        <v>15</v>
      </c>
      <c r="J6" s="42" t="s">
        <v>20</v>
      </c>
      <c r="K6" s="43"/>
      <c r="L6" s="43"/>
      <c r="M6" s="44"/>
      <c r="N6" s="38"/>
      <c r="O6" s="39"/>
      <c r="P6" s="38"/>
      <c r="Q6" s="41"/>
      <c r="R6" s="39"/>
      <c r="S6" s="53"/>
      <c r="T6" s="53"/>
    </row>
    <row r="7" spans="1:20" ht="29.25" customHeight="1">
      <c r="A7" s="33"/>
      <c r="B7" s="45"/>
      <c r="C7" s="47"/>
      <c r="D7" s="45"/>
      <c r="E7" s="42" t="s">
        <v>40</v>
      </c>
      <c r="F7" s="43"/>
      <c r="G7" s="44"/>
      <c r="H7" s="33"/>
      <c r="I7" s="50"/>
      <c r="J7" s="33" t="s">
        <v>21</v>
      </c>
      <c r="K7" s="33"/>
      <c r="L7" s="42" t="s">
        <v>22</v>
      </c>
      <c r="M7" s="44"/>
      <c r="N7" s="45" t="s">
        <v>24</v>
      </c>
      <c r="O7" s="45" t="s">
        <v>25</v>
      </c>
      <c r="P7" s="45" t="s">
        <v>26</v>
      </c>
      <c r="Q7" s="45" t="s">
        <v>27</v>
      </c>
      <c r="R7" s="45" t="s">
        <v>28</v>
      </c>
      <c r="S7" s="53"/>
      <c r="T7" s="53"/>
    </row>
    <row r="8" spans="1:20" ht="87" customHeight="1">
      <c r="A8" s="33"/>
      <c r="B8" s="45"/>
      <c r="C8" s="48"/>
      <c r="D8" s="45"/>
      <c r="E8" s="25" t="s">
        <v>34</v>
      </c>
      <c r="F8" s="25" t="s">
        <v>35</v>
      </c>
      <c r="G8" s="25" t="s">
        <v>36</v>
      </c>
      <c r="H8" s="33"/>
      <c r="I8" s="51"/>
      <c r="J8" s="25" t="s">
        <v>18</v>
      </c>
      <c r="K8" s="24" t="s">
        <v>23</v>
      </c>
      <c r="L8" s="25" t="s">
        <v>18</v>
      </c>
      <c r="M8" s="24" t="s">
        <v>23</v>
      </c>
      <c r="N8" s="45"/>
      <c r="O8" s="45"/>
      <c r="P8" s="45"/>
      <c r="Q8" s="45"/>
      <c r="R8" s="45"/>
      <c r="S8" s="54"/>
      <c r="T8" s="54"/>
    </row>
    <row r="9" spans="1:20" ht="12.75" customHeight="1">
      <c r="A9" s="23">
        <v>1</v>
      </c>
      <c r="B9" s="23">
        <v>2</v>
      </c>
      <c r="C9" s="23">
        <v>3</v>
      </c>
      <c r="D9" s="23">
        <v>4</v>
      </c>
      <c r="E9" s="23" t="s">
        <v>37</v>
      </c>
      <c r="F9" s="23" t="s">
        <v>38</v>
      </c>
      <c r="G9" s="23" t="s">
        <v>39</v>
      </c>
      <c r="H9" s="23" t="s">
        <v>41</v>
      </c>
      <c r="I9" s="23">
        <v>6</v>
      </c>
      <c r="J9" s="23">
        <v>7</v>
      </c>
      <c r="K9" s="23">
        <v>8</v>
      </c>
      <c r="L9" s="23">
        <v>9</v>
      </c>
      <c r="M9" s="23">
        <v>10</v>
      </c>
      <c r="N9" s="26">
        <v>11</v>
      </c>
      <c r="O9" s="23">
        <v>12</v>
      </c>
      <c r="P9" s="26">
        <v>13</v>
      </c>
      <c r="Q9" s="26">
        <v>14</v>
      </c>
      <c r="R9" s="23">
        <v>15</v>
      </c>
      <c r="S9" s="9">
        <v>16</v>
      </c>
      <c r="T9" s="9">
        <v>17</v>
      </c>
    </row>
    <row r="10" spans="1:20" ht="15" customHeight="1">
      <c r="A10" s="6"/>
      <c r="B10" s="6"/>
      <c r="C10" s="6"/>
      <c r="D10" s="6"/>
      <c r="E10" s="6"/>
      <c r="F10" s="6"/>
      <c r="G10" s="6"/>
      <c r="H10" s="20" t="s">
        <v>32</v>
      </c>
      <c r="I10" s="6"/>
      <c r="J10" s="6"/>
      <c r="K10" s="6"/>
      <c r="L10" s="6"/>
      <c r="M10" s="6"/>
      <c r="N10" s="7"/>
      <c r="O10" s="6"/>
      <c r="P10" s="7"/>
      <c r="Q10" s="7"/>
      <c r="R10" s="6"/>
      <c r="S10" s="1"/>
      <c r="T10" s="17"/>
    </row>
    <row r="11" spans="1:20" ht="15">
      <c r="A11" s="1" t="s">
        <v>1</v>
      </c>
      <c r="B11" s="2">
        <v>13001771</v>
      </c>
      <c r="C11" s="2">
        <v>76804</v>
      </c>
      <c r="D11" s="2">
        <v>11452124</v>
      </c>
      <c r="E11" s="2">
        <v>39202</v>
      </c>
      <c r="F11" s="2">
        <v>611006</v>
      </c>
      <c r="G11" s="2">
        <v>822635</v>
      </c>
      <c r="H11" s="2">
        <f>B11-C11-D11</f>
        <v>1472843</v>
      </c>
      <c r="I11" s="10">
        <f>H11/B11*100</f>
        <v>11.328018313812787</v>
      </c>
      <c r="J11" s="2">
        <v>1235600</v>
      </c>
      <c r="K11" s="12">
        <f>J11/B11*100</f>
        <v>9.503320739920738</v>
      </c>
      <c r="L11" s="2">
        <f>H11-J11</f>
        <v>237243</v>
      </c>
      <c r="M11" s="12">
        <f>L11/B11*100</f>
        <v>1.824697573892049</v>
      </c>
      <c r="N11" s="27">
        <v>1.91852</v>
      </c>
      <c r="O11" s="27">
        <v>2.04649</v>
      </c>
      <c r="P11" s="13">
        <f>ROUND(J11*N11,2)</f>
        <v>2370523.31</v>
      </c>
      <c r="Q11" s="13">
        <f>ROUND(L11*O11,2)</f>
        <v>485515.43</v>
      </c>
      <c r="R11" s="3">
        <f>P11+Q11</f>
        <v>2856038.74</v>
      </c>
      <c r="S11" s="14">
        <f>R11*1.18</f>
        <v>3370125.7132</v>
      </c>
      <c r="T11" s="55" t="s">
        <v>43</v>
      </c>
    </row>
    <row r="12" spans="1:20" ht="17.25" customHeight="1">
      <c r="A12" s="1" t="s">
        <v>2</v>
      </c>
      <c r="B12" s="2">
        <v>11486975</v>
      </c>
      <c r="C12" s="2">
        <v>79260</v>
      </c>
      <c r="D12" s="2">
        <v>10569829</v>
      </c>
      <c r="E12" s="2">
        <v>34464</v>
      </c>
      <c r="F12" s="2">
        <v>426091</v>
      </c>
      <c r="G12" s="2">
        <v>377331</v>
      </c>
      <c r="H12" s="2">
        <f aca="true" t="shared" si="0" ref="H12:H22">B12-C12-D12</f>
        <v>837886</v>
      </c>
      <c r="I12" s="10">
        <f aca="true" t="shared" si="1" ref="I12:I22">H12/B12*100</f>
        <v>7.294226722004706</v>
      </c>
      <c r="J12" s="2">
        <v>837886</v>
      </c>
      <c r="K12" s="12">
        <f aca="true" t="shared" si="2" ref="K12:K22">J12/B12*100</f>
        <v>7.294226722004706</v>
      </c>
      <c r="L12" s="2">
        <f aca="true" t="shared" si="3" ref="L12:L22">H12-J12</f>
        <v>0</v>
      </c>
      <c r="M12" s="12">
        <f aca="true" t="shared" si="4" ref="M12:M22">L12/B12*100</f>
        <v>0</v>
      </c>
      <c r="N12" s="27">
        <v>1.84856</v>
      </c>
      <c r="O12" s="27">
        <v>1.9669</v>
      </c>
      <c r="P12" s="13">
        <f>ROUND(J12*N12,2)</f>
        <v>1548882.54</v>
      </c>
      <c r="Q12" s="13">
        <f>ROUND(L12*O12,2)</f>
        <v>0</v>
      </c>
      <c r="R12" s="3">
        <f aca="true" t="shared" si="5" ref="R12:R22">P12+Q12</f>
        <v>1548882.54</v>
      </c>
      <c r="S12" s="14">
        <f aca="true" t="shared" si="6" ref="S12:S22">R12*1.18</f>
        <v>1827681.3972</v>
      </c>
      <c r="T12" s="56"/>
    </row>
    <row r="13" spans="1:20" ht="15">
      <c r="A13" s="1" t="s">
        <v>3</v>
      </c>
      <c r="B13" s="2">
        <v>11758102</v>
      </c>
      <c r="C13" s="2">
        <v>71772</v>
      </c>
      <c r="D13" s="2">
        <v>9828360</v>
      </c>
      <c r="E13" s="2">
        <v>35795</v>
      </c>
      <c r="F13" s="2">
        <v>638669</v>
      </c>
      <c r="G13" s="2">
        <v>1183506</v>
      </c>
      <c r="H13" s="2">
        <f t="shared" si="0"/>
        <v>1857970</v>
      </c>
      <c r="I13" s="10">
        <f t="shared" si="1"/>
        <v>15.801614920503326</v>
      </c>
      <c r="J13" s="29">
        <v>1030900</v>
      </c>
      <c r="K13" s="12">
        <f t="shared" si="2"/>
        <v>8.767571500910606</v>
      </c>
      <c r="L13" s="2">
        <f t="shared" si="3"/>
        <v>827070</v>
      </c>
      <c r="M13" s="12">
        <f t="shared" si="4"/>
        <v>7.03404341959272</v>
      </c>
      <c r="N13" s="27">
        <v>1.81552</v>
      </c>
      <c r="O13" s="27">
        <v>1.92935</v>
      </c>
      <c r="P13" s="13">
        <f>ROUND(J13*N13,2)</f>
        <v>1871619.57</v>
      </c>
      <c r="Q13" s="13">
        <f>ROUND(L13*O13,2)</f>
        <v>1595707.5</v>
      </c>
      <c r="R13" s="3">
        <f t="shared" si="5"/>
        <v>3467327.0700000003</v>
      </c>
      <c r="S13" s="14">
        <f t="shared" si="6"/>
        <v>4091445.9426</v>
      </c>
      <c r="T13" s="56"/>
    </row>
    <row r="14" spans="1:20" ht="15" customHeight="1">
      <c r="A14" s="1" t="s">
        <v>4</v>
      </c>
      <c r="B14" s="2">
        <v>9691522</v>
      </c>
      <c r="C14" s="2">
        <v>49254</v>
      </c>
      <c r="D14" s="2">
        <v>9185371</v>
      </c>
      <c r="E14" s="2">
        <v>30017</v>
      </c>
      <c r="F14" s="2">
        <v>204474</v>
      </c>
      <c r="G14" s="2">
        <v>222406</v>
      </c>
      <c r="H14" s="2">
        <f t="shared" si="0"/>
        <v>456897</v>
      </c>
      <c r="I14" s="10">
        <f t="shared" si="1"/>
        <v>4.714398832298993</v>
      </c>
      <c r="J14" s="29">
        <v>456897</v>
      </c>
      <c r="K14" s="12">
        <f t="shared" si="2"/>
        <v>4.714398832298993</v>
      </c>
      <c r="L14" s="2">
        <f t="shared" si="3"/>
        <v>0</v>
      </c>
      <c r="M14" s="12">
        <f t="shared" si="4"/>
        <v>0</v>
      </c>
      <c r="N14" s="27">
        <v>2.00733</v>
      </c>
      <c r="O14" s="27">
        <v>2.14744</v>
      </c>
      <c r="P14" s="13">
        <f aca="true" t="shared" si="7" ref="P14:P22">ROUND(J14*N14,2)</f>
        <v>917143.06</v>
      </c>
      <c r="Q14" s="13">
        <f aca="true" t="shared" si="8" ref="Q14:Q22">ROUND(L14*O14,2)</f>
        <v>0</v>
      </c>
      <c r="R14" s="3">
        <f t="shared" si="5"/>
        <v>917143.06</v>
      </c>
      <c r="S14" s="14">
        <f t="shared" si="6"/>
        <v>1082228.8108</v>
      </c>
      <c r="T14" s="56"/>
    </row>
    <row r="15" spans="1:20" ht="15">
      <c r="A15" s="1" t="s">
        <v>5</v>
      </c>
      <c r="B15" s="2">
        <v>8863851</v>
      </c>
      <c r="C15" s="2">
        <v>28912</v>
      </c>
      <c r="D15" s="2">
        <v>7839484</v>
      </c>
      <c r="E15" s="2">
        <v>27302</v>
      </c>
      <c r="F15" s="2">
        <v>433810</v>
      </c>
      <c r="G15" s="2">
        <v>534343</v>
      </c>
      <c r="H15" s="2">
        <f t="shared" si="0"/>
        <v>995455</v>
      </c>
      <c r="I15" s="10">
        <f t="shared" si="1"/>
        <v>11.230502408039124</v>
      </c>
      <c r="J15" s="29">
        <v>772200</v>
      </c>
      <c r="K15" s="12">
        <f t="shared" si="2"/>
        <v>8.711789040677692</v>
      </c>
      <c r="L15" s="2">
        <f t="shared" si="3"/>
        <v>223255</v>
      </c>
      <c r="M15" s="12">
        <f t="shared" si="4"/>
        <v>2.5187133673614324</v>
      </c>
      <c r="N15" s="27">
        <v>1.89875</v>
      </c>
      <c r="O15" s="27">
        <v>2.02389</v>
      </c>
      <c r="P15" s="13">
        <f t="shared" si="7"/>
        <v>1466214.75</v>
      </c>
      <c r="Q15" s="13">
        <f t="shared" si="8"/>
        <v>451843.56</v>
      </c>
      <c r="R15" s="3">
        <f t="shared" si="5"/>
        <v>1918058.31</v>
      </c>
      <c r="S15" s="14">
        <f t="shared" si="6"/>
        <v>2263308.8057999997</v>
      </c>
      <c r="T15" s="56"/>
    </row>
    <row r="16" spans="1:20" ht="15">
      <c r="A16" s="1" t="s">
        <v>6</v>
      </c>
      <c r="B16" s="2"/>
      <c r="C16" s="2"/>
      <c r="D16" s="2"/>
      <c r="E16" s="2"/>
      <c r="F16" s="2"/>
      <c r="G16" s="2"/>
      <c r="H16" s="2">
        <f t="shared" si="0"/>
        <v>0</v>
      </c>
      <c r="I16" s="10" t="e">
        <f t="shared" si="1"/>
        <v>#DIV/0!</v>
      </c>
      <c r="J16" s="29"/>
      <c r="K16" s="12" t="e">
        <f t="shared" si="2"/>
        <v>#DIV/0!</v>
      </c>
      <c r="L16" s="2">
        <f t="shared" si="3"/>
        <v>0</v>
      </c>
      <c r="M16" s="12" t="e">
        <f t="shared" si="4"/>
        <v>#DIV/0!</v>
      </c>
      <c r="N16" s="27"/>
      <c r="O16" s="27"/>
      <c r="P16" s="13">
        <f t="shared" si="7"/>
        <v>0</v>
      </c>
      <c r="Q16" s="13">
        <f t="shared" si="8"/>
        <v>0</v>
      </c>
      <c r="R16" s="3">
        <f t="shared" si="5"/>
        <v>0</v>
      </c>
      <c r="S16" s="14">
        <f t="shared" si="6"/>
        <v>0</v>
      </c>
      <c r="T16" s="56"/>
    </row>
    <row r="17" spans="1:22" ht="15">
      <c r="A17" s="1" t="s">
        <v>7</v>
      </c>
      <c r="B17" s="2"/>
      <c r="C17" s="2"/>
      <c r="D17" s="2"/>
      <c r="E17" s="2"/>
      <c r="F17" s="2"/>
      <c r="G17" s="2"/>
      <c r="H17" s="2">
        <f t="shared" si="0"/>
        <v>0</v>
      </c>
      <c r="I17" s="10" t="e">
        <f t="shared" si="1"/>
        <v>#DIV/0!</v>
      </c>
      <c r="J17" s="29"/>
      <c r="K17" s="12" t="e">
        <f t="shared" si="2"/>
        <v>#DIV/0!</v>
      </c>
      <c r="L17" s="2">
        <f t="shared" si="3"/>
        <v>0</v>
      </c>
      <c r="M17" s="12" t="e">
        <f t="shared" si="4"/>
        <v>#DIV/0!</v>
      </c>
      <c r="N17" s="27"/>
      <c r="O17" s="27"/>
      <c r="P17" s="13">
        <f t="shared" si="7"/>
        <v>0</v>
      </c>
      <c r="Q17" s="13">
        <f t="shared" si="8"/>
        <v>0</v>
      </c>
      <c r="R17" s="3">
        <f t="shared" si="5"/>
        <v>0</v>
      </c>
      <c r="S17" s="14">
        <f t="shared" si="6"/>
        <v>0</v>
      </c>
      <c r="T17" s="56"/>
      <c r="V17" s="15"/>
    </row>
    <row r="18" spans="1:20" ht="15" customHeight="1">
      <c r="A18" s="1" t="s">
        <v>8</v>
      </c>
      <c r="B18" s="2"/>
      <c r="C18" s="2"/>
      <c r="D18" s="2"/>
      <c r="E18" s="2"/>
      <c r="F18" s="2"/>
      <c r="G18" s="2"/>
      <c r="H18" s="2">
        <f t="shared" si="0"/>
        <v>0</v>
      </c>
      <c r="I18" s="10" t="e">
        <f t="shared" si="1"/>
        <v>#DIV/0!</v>
      </c>
      <c r="J18" s="29"/>
      <c r="K18" s="12" t="e">
        <f t="shared" si="2"/>
        <v>#DIV/0!</v>
      </c>
      <c r="L18" s="2">
        <f t="shared" si="3"/>
        <v>0</v>
      </c>
      <c r="M18" s="12" t="e">
        <f t="shared" si="4"/>
        <v>#DIV/0!</v>
      </c>
      <c r="N18" s="27"/>
      <c r="O18" s="27"/>
      <c r="P18" s="13">
        <f t="shared" si="7"/>
        <v>0</v>
      </c>
      <c r="Q18" s="13">
        <f t="shared" si="8"/>
        <v>0</v>
      </c>
      <c r="R18" s="3">
        <f t="shared" si="5"/>
        <v>0</v>
      </c>
      <c r="S18" s="14">
        <f t="shared" si="6"/>
        <v>0</v>
      </c>
      <c r="T18" s="56"/>
    </row>
    <row r="19" spans="1:20" ht="15">
      <c r="A19" s="1" t="s">
        <v>9</v>
      </c>
      <c r="B19" s="2"/>
      <c r="C19" s="2"/>
      <c r="D19" s="2"/>
      <c r="E19" s="2"/>
      <c r="F19" s="2"/>
      <c r="G19" s="2"/>
      <c r="H19" s="2">
        <f t="shared" si="0"/>
        <v>0</v>
      </c>
      <c r="I19" s="10" t="e">
        <f t="shared" si="1"/>
        <v>#DIV/0!</v>
      </c>
      <c r="J19" s="29"/>
      <c r="K19" s="12" t="e">
        <f t="shared" si="2"/>
        <v>#DIV/0!</v>
      </c>
      <c r="L19" s="2">
        <f t="shared" si="3"/>
        <v>0</v>
      </c>
      <c r="M19" s="12" t="e">
        <f t="shared" si="4"/>
        <v>#DIV/0!</v>
      </c>
      <c r="N19" s="27"/>
      <c r="O19" s="27"/>
      <c r="P19" s="13">
        <f t="shared" si="7"/>
        <v>0</v>
      </c>
      <c r="Q19" s="13">
        <f t="shared" si="8"/>
        <v>0</v>
      </c>
      <c r="R19" s="3">
        <f t="shared" si="5"/>
        <v>0</v>
      </c>
      <c r="S19" s="14">
        <f t="shared" si="6"/>
        <v>0</v>
      </c>
      <c r="T19" s="56"/>
    </row>
    <row r="20" spans="1:20" ht="15" outlineLevel="1">
      <c r="A20" s="1" t="s">
        <v>10</v>
      </c>
      <c r="B20" s="2"/>
      <c r="C20" s="2"/>
      <c r="D20" s="2"/>
      <c r="E20" s="2"/>
      <c r="F20" s="2"/>
      <c r="G20" s="2"/>
      <c r="H20" s="2">
        <f t="shared" si="0"/>
        <v>0</v>
      </c>
      <c r="I20" s="10" t="e">
        <f t="shared" si="1"/>
        <v>#DIV/0!</v>
      </c>
      <c r="J20" s="29"/>
      <c r="K20" s="12" t="e">
        <f t="shared" si="2"/>
        <v>#DIV/0!</v>
      </c>
      <c r="L20" s="2">
        <f t="shared" si="3"/>
        <v>0</v>
      </c>
      <c r="M20" s="12" t="e">
        <f t="shared" si="4"/>
        <v>#DIV/0!</v>
      </c>
      <c r="N20" s="27"/>
      <c r="O20" s="27"/>
      <c r="P20" s="13">
        <f t="shared" si="7"/>
        <v>0</v>
      </c>
      <c r="Q20" s="13">
        <f t="shared" si="8"/>
        <v>0</v>
      </c>
      <c r="R20" s="3">
        <f t="shared" si="5"/>
        <v>0</v>
      </c>
      <c r="S20" s="14">
        <f t="shared" si="6"/>
        <v>0</v>
      </c>
      <c r="T20" s="56"/>
    </row>
    <row r="21" spans="1:20" ht="15" outlineLevel="1">
      <c r="A21" s="1" t="s">
        <v>11</v>
      </c>
      <c r="B21" s="2"/>
      <c r="C21" s="2"/>
      <c r="D21" s="2"/>
      <c r="E21" s="2"/>
      <c r="F21" s="2"/>
      <c r="G21" s="2"/>
      <c r="H21" s="2">
        <f t="shared" si="0"/>
        <v>0</v>
      </c>
      <c r="I21" s="10" t="e">
        <f t="shared" si="1"/>
        <v>#DIV/0!</v>
      </c>
      <c r="J21" s="29"/>
      <c r="K21" s="12" t="e">
        <f t="shared" si="2"/>
        <v>#DIV/0!</v>
      </c>
      <c r="L21" s="2">
        <f t="shared" si="3"/>
        <v>0</v>
      </c>
      <c r="M21" s="12" t="e">
        <f t="shared" si="4"/>
        <v>#DIV/0!</v>
      </c>
      <c r="N21" s="27"/>
      <c r="O21" s="27"/>
      <c r="P21" s="13">
        <f t="shared" si="7"/>
        <v>0</v>
      </c>
      <c r="Q21" s="13">
        <f t="shared" si="8"/>
        <v>0</v>
      </c>
      <c r="R21" s="3">
        <f t="shared" si="5"/>
        <v>0</v>
      </c>
      <c r="S21" s="14">
        <f t="shared" si="6"/>
        <v>0</v>
      </c>
      <c r="T21" s="56"/>
    </row>
    <row r="22" spans="1:20" ht="15" customHeight="1" outlineLevel="1">
      <c r="A22" s="1" t="s">
        <v>12</v>
      </c>
      <c r="B22" s="2"/>
      <c r="C22" s="2"/>
      <c r="D22" s="2"/>
      <c r="E22" s="2"/>
      <c r="F22" s="2"/>
      <c r="G22" s="2"/>
      <c r="H22" s="2">
        <f t="shared" si="0"/>
        <v>0</v>
      </c>
      <c r="I22" s="10" t="e">
        <f t="shared" si="1"/>
        <v>#DIV/0!</v>
      </c>
      <c r="J22" s="29"/>
      <c r="K22" s="12" t="e">
        <f t="shared" si="2"/>
        <v>#DIV/0!</v>
      </c>
      <c r="L22" s="2">
        <f t="shared" si="3"/>
        <v>0</v>
      </c>
      <c r="M22" s="12" t="e">
        <f t="shared" si="4"/>
        <v>#DIV/0!</v>
      </c>
      <c r="N22" s="27"/>
      <c r="O22" s="27"/>
      <c r="P22" s="13">
        <f t="shared" si="7"/>
        <v>0</v>
      </c>
      <c r="Q22" s="13">
        <f t="shared" si="8"/>
        <v>0</v>
      </c>
      <c r="R22" s="3">
        <f t="shared" si="5"/>
        <v>0</v>
      </c>
      <c r="S22" s="14">
        <f t="shared" si="6"/>
        <v>0</v>
      </c>
      <c r="T22" s="57"/>
    </row>
    <row r="23" spans="1:20" ht="20.25" customHeight="1">
      <c r="A23" s="4" t="s">
        <v>16</v>
      </c>
      <c r="B23" s="5">
        <f aca="true" t="shared" si="9" ref="B23:H23">SUM(B11:B22)</f>
        <v>54802221</v>
      </c>
      <c r="C23" s="5">
        <f t="shared" si="9"/>
        <v>306002</v>
      </c>
      <c r="D23" s="5">
        <f t="shared" si="9"/>
        <v>48875168</v>
      </c>
      <c r="E23" s="5">
        <f t="shared" si="9"/>
        <v>166780</v>
      </c>
      <c r="F23" s="5">
        <f t="shared" si="9"/>
        <v>2314050</v>
      </c>
      <c r="G23" s="5">
        <f t="shared" si="9"/>
        <v>3140221</v>
      </c>
      <c r="H23" s="5">
        <f t="shared" si="9"/>
        <v>5621051</v>
      </c>
      <c r="I23" s="11">
        <f>H23/B23*100</f>
        <v>10.256976628739189</v>
      </c>
      <c r="J23" s="5">
        <f>SUM(J11:J22)</f>
        <v>4333483</v>
      </c>
      <c r="K23" s="8">
        <f>J23/B23*100</f>
        <v>7.90749520899892</v>
      </c>
      <c r="L23" s="5">
        <f>SUM(L11:L22)</f>
        <v>1287568</v>
      </c>
      <c r="M23" s="8">
        <f>L23/B23*100</f>
        <v>2.3494814197402696</v>
      </c>
      <c r="N23" s="28">
        <f>P23/J23</f>
        <v>1.886330979030032</v>
      </c>
      <c r="O23" s="28">
        <f>Q23/L23</f>
        <v>1.9673263781019719</v>
      </c>
      <c r="P23" s="16">
        <f>SUM(P11:P22)</f>
        <v>8174383.23</v>
      </c>
      <c r="Q23" s="16">
        <f>SUM(Q11:Q22)</f>
        <v>2533066.4899999998</v>
      </c>
      <c r="R23" s="16">
        <f>SUM(R11:R22)</f>
        <v>10707449.72</v>
      </c>
      <c r="S23" s="16">
        <f>SUM(S11:S22)</f>
        <v>12634790.6696</v>
      </c>
      <c r="T23" s="16"/>
    </row>
    <row r="25" ht="15">
      <c r="R25" s="15"/>
    </row>
    <row r="26" spans="8:20" ht="15" customHeight="1">
      <c r="H26" s="22"/>
      <c r="J26" s="21"/>
      <c r="R26" s="22"/>
      <c r="T26" s="19"/>
    </row>
    <row r="27" ht="15">
      <c r="R27" s="18"/>
    </row>
  </sheetData>
  <sheetProtection/>
  <mergeCells count="25">
    <mergeCell ref="Q7:Q8"/>
    <mergeCell ref="R7:R8"/>
    <mergeCell ref="S5:S8"/>
    <mergeCell ref="E6:G6"/>
    <mergeCell ref="T11:T22"/>
    <mergeCell ref="T5:T8"/>
    <mergeCell ref="L7:M7"/>
    <mergeCell ref="N7:N8"/>
    <mergeCell ref="B6:B8"/>
    <mergeCell ref="C6:C8"/>
    <mergeCell ref="D6:D8"/>
    <mergeCell ref="H6:H8"/>
    <mergeCell ref="I6:I8"/>
    <mergeCell ref="J7:K7"/>
    <mergeCell ref="E7:G7"/>
    <mergeCell ref="A1:O1"/>
    <mergeCell ref="A2:S2"/>
    <mergeCell ref="I3:M3"/>
    <mergeCell ref="A5:A8"/>
    <mergeCell ref="B5:M5"/>
    <mergeCell ref="N5:O6"/>
    <mergeCell ref="P5:R6"/>
    <mergeCell ref="J6:M6"/>
    <mergeCell ref="O7:O8"/>
    <mergeCell ref="P7:P8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Yljankova_VV</cp:lastModifiedBy>
  <cp:lastPrinted>2018-06-19T13:13:13Z</cp:lastPrinted>
  <dcterms:created xsi:type="dcterms:W3CDTF">2009-03-31T06:53:37Z</dcterms:created>
  <dcterms:modified xsi:type="dcterms:W3CDTF">2018-06-19T13:14:24Z</dcterms:modified>
  <cp:category/>
  <cp:version/>
  <cp:contentType/>
  <cp:contentStatus/>
</cp:coreProperties>
</file>