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540" windowWidth="21840" windowHeight="8865"/>
  </bookViews>
  <sheets>
    <sheet name="Сводный расчет" sheetId="1" r:id="rId1"/>
  </sheets>
  <definedNames>
    <definedName name="_xlnm.Print_Area" localSheetId="0">'Сводный расчет'!$A$1:$I$25</definedName>
  </definedNames>
  <calcPr calcId="145621" refMode="R1C1"/>
</workbook>
</file>

<file path=xl/calcChain.xml><?xml version="1.0" encoding="utf-8"?>
<calcChain xmlns="http://schemas.openxmlformats.org/spreadsheetml/2006/main">
  <c r="I8" i="1" l="1"/>
  <c r="I9" i="1"/>
  <c r="I10" i="1"/>
  <c r="I7" i="1"/>
  <c r="C10" i="1"/>
  <c r="C9" i="1"/>
  <c r="C8" i="1"/>
  <c r="C7" i="1"/>
  <c r="A8" i="1" l="1"/>
  <c r="A9" i="1" s="1"/>
  <c r="A10" i="1" s="1"/>
</calcChain>
</file>

<file path=xl/sharedStrings.xml><?xml version="1.0" encoding="utf-8"?>
<sst xmlns="http://schemas.openxmlformats.org/spreadsheetml/2006/main" count="25" uniqueCount="21">
  <si>
    <t>Цена контракта</t>
  </si>
  <si>
    <t>Качественные характеристики оказываемых услуг</t>
  </si>
  <si>
    <t>Квалификация Участника конкурса</t>
  </si>
  <si>
    <t>Итого</t>
  </si>
  <si>
    <t>рейтинг</t>
  </si>
  <si>
    <t>значимость критерия</t>
  </si>
  <si>
    <t>Наименование Участника</t>
  </si>
  <si>
    <t>№ п/п</t>
  </si>
  <si>
    <t>Члены Конкурсной комиссии:</t>
  </si>
  <si>
    <t xml:space="preserve"> Председатель Конкурсной комиссии: В.П. Островский _______________</t>
  </si>
  <si>
    <t>С.В. Пронина    _____________________</t>
  </si>
  <si>
    <t>А.В. Тишкин      ____________________</t>
  </si>
  <si>
    <t>Е.А. Новикова   ____________________</t>
  </si>
  <si>
    <t>В.М. Бычкова     ____________________</t>
  </si>
  <si>
    <t>Л.В. Дмитриева  ____________________</t>
  </si>
  <si>
    <t>ООО "Аудит-Стандарт"</t>
  </si>
  <si>
    <t>ООО "Группа Финансы"</t>
  </si>
  <si>
    <t>ООО "Корн-Аудит"</t>
  </si>
  <si>
    <t xml:space="preserve">ООО "Интерком-аудит" </t>
  </si>
  <si>
    <t>Приложение № 2 к Протоколу рассмотрения и оценки заявок на участие в открытом конкурсе от 14.12.2018 для закупки 1200700002918000002</t>
  </si>
  <si>
    <t>Оценка заявок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</si>
</sst>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view="pageBreakPreview" zoomScale="80" zoomScaleNormal="100" zoomScaleSheetLayoutView="80" workbookViewId="0">
      <selection activeCell="E31" sqref="E31"/>
    </sheetView>
  </sheetViews>
  <sheetFormatPr defaultRowHeight="15" x14ac:dyDescent="0.25"/>
  <cols>
    <col min="1" max="1" width="6.42578125" customWidth="1"/>
    <col min="2" max="2" width="49.7109375" customWidth="1"/>
    <col min="3" max="3" width="13.140625" customWidth="1"/>
    <col min="4" max="4" width="18" customWidth="1"/>
    <col min="5" max="5" width="14.28515625" customWidth="1"/>
    <col min="6" max="6" width="19" customWidth="1"/>
    <col min="7" max="7" width="14.140625" customWidth="1"/>
    <col min="8" max="8" width="17.140625" customWidth="1"/>
    <col min="9" max="9" width="13.85546875" customWidth="1"/>
  </cols>
  <sheetData>
    <row r="1" spans="1:9" s="1" customFormat="1" ht="13.9" x14ac:dyDescent="0.25"/>
    <row r="2" spans="1:9" ht="45" customHeight="1" x14ac:dyDescent="0.25">
      <c r="A2" s="9" t="s">
        <v>19</v>
      </c>
      <c r="B2" s="9"/>
      <c r="C2" s="9"/>
      <c r="D2" s="9"/>
      <c r="E2" s="9"/>
      <c r="F2" s="9"/>
      <c r="G2" s="9"/>
      <c r="H2" s="9"/>
      <c r="I2" s="9"/>
    </row>
    <row r="3" spans="1:9" x14ac:dyDescent="0.25">
      <c r="A3" s="13" t="s">
        <v>20</v>
      </c>
      <c r="B3" s="13"/>
      <c r="C3" s="13"/>
      <c r="D3" s="13"/>
      <c r="E3" s="13"/>
      <c r="F3" s="13"/>
      <c r="G3" s="13"/>
      <c r="H3" s="13"/>
      <c r="I3" s="13"/>
    </row>
    <row r="5" spans="1:9" ht="42" customHeight="1" x14ac:dyDescent="0.25">
      <c r="A5" s="10" t="s">
        <v>7</v>
      </c>
      <c r="B5" s="12" t="s">
        <v>6</v>
      </c>
      <c r="C5" s="12" t="s">
        <v>0</v>
      </c>
      <c r="D5" s="12"/>
      <c r="E5" s="12" t="s">
        <v>1</v>
      </c>
      <c r="F5" s="12"/>
      <c r="G5" s="12" t="s">
        <v>2</v>
      </c>
      <c r="H5" s="12"/>
      <c r="I5" s="12" t="s">
        <v>3</v>
      </c>
    </row>
    <row r="6" spans="1:9" ht="28.5" x14ac:dyDescent="0.25">
      <c r="A6" s="11"/>
      <c r="B6" s="12"/>
      <c r="C6" s="2" t="s">
        <v>4</v>
      </c>
      <c r="D6" s="2" t="s">
        <v>5</v>
      </c>
      <c r="E6" s="2" t="s">
        <v>4</v>
      </c>
      <c r="F6" s="2" t="s">
        <v>5</v>
      </c>
      <c r="G6" s="2" t="s">
        <v>4</v>
      </c>
      <c r="H6" s="2" t="s">
        <v>5</v>
      </c>
      <c r="I6" s="12"/>
    </row>
    <row r="7" spans="1:9" x14ac:dyDescent="0.25">
      <c r="A7" s="3">
        <v>1</v>
      </c>
      <c r="B7" s="8" t="s">
        <v>18</v>
      </c>
      <c r="C7" s="6">
        <f>(660000/990000)*100*0.3</f>
        <v>19.999999999999996</v>
      </c>
      <c r="D7" s="4">
        <v>0.3</v>
      </c>
      <c r="E7" s="5">
        <v>35</v>
      </c>
      <c r="F7" s="4">
        <v>0.35</v>
      </c>
      <c r="G7" s="5">
        <v>32.9</v>
      </c>
      <c r="H7" s="4">
        <v>0.35</v>
      </c>
      <c r="I7" s="7">
        <f>C7+E7+G7</f>
        <v>87.9</v>
      </c>
    </row>
    <row r="8" spans="1:9" x14ac:dyDescent="0.25">
      <c r="A8" s="3">
        <f>1+A7</f>
        <v>2</v>
      </c>
      <c r="B8" s="8" t="s">
        <v>15</v>
      </c>
      <c r="C8" s="6">
        <f>(660000/660000)*100*0.3</f>
        <v>30</v>
      </c>
      <c r="D8" s="4">
        <v>0.3</v>
      </c>
      <c r="E8" s="5">
        <v>35</v>
      </c>
      <c r="F8" s="4">
        <v>0.35</v>
      </c>
      <c r="G8" s="5">
        <v>28</v>
      </c>
      <c r="H8" s="4">
        <v>0.35</v>
      </c>
      <c r="I8" s="7">
        <f t="shared" ref="I8:I10" si="0">C8+E8+G8</f>
        <v>93</v>
      </c>
    </row>
    <row r="9" spans="1:9" x14ac:dyDescent="0.25">
      <c r="A9" s="3">
        <f t="shared" ref="A9:A10" si="1">1+A8</f>
        <v>3</v>
      </c>
      <c r="B9" s="8" t="s">
        <v>16</v>
      </c>
      <c r="C9" s="6">
        <f>(660000/1080000)*100*0.3</f>
        <v>18.333333333333332</v>
      </c>
      <c r="D9" s="4">
        <v>0.3</v>
      </c>
      <c r="E9" s="5">
        <v>35</v>
      </c>
      <c r="F9" s="4">
        <v>0.35</v>
      </c>
      <c r="G9" s="5">
        <v>35</v>
      </c>
      <c r="H9" s="4">
        <v>0.35</v>
      </c>
      <c r="I9" s="7">
        <f t="shared" si="0"/>
        <v>88.333333333333329</v>
      </c>
    </row>
    <row r="10" spans="1:9" x14ac:dyDescent="0.25">
      <c r="A10" s="3">
        <f t="shared" si="1"/>
        <v>4</v>
      </c>
      <c r="B10" s="8" t="s">
        <v>17</v>
      </c>
      <c r="C10" s="6">
        <f>(660000/665280)*100*0.3</f>
        <v>29.761904761904763</v>
      </c>
      <c r="D10" s="4">
        <v>0.3</v>
      </c>
      <c r="E10" s="5">
        <v>35</v>
      </c>
      <c r="F10" s="4">
        <v>0.35</v>
      </c>
      <c r="G10" s="5">
        <v>35</v>
      </c>
      <c r="H10" s="4">
        <v>0.35</v>
      </c>
      <c r="I10" s="7">
        <f t="shared" si="0"/>
        <v>99.761904761904759</v>
      </c>
    </row>
    <row r="12" spans="1:9" ht="0.75" customHeight="1" x14ac:dyDescent="0.25"/>
    <row r="13" spans="1:9" x14ac:dyDescent="0.25">
      <c r="A13" s="1" t="s">
        <v>9</v>
      </c>
      <c r="B13" s="1"/>
    </row>
    <row r="14" spans="1:9" ht="14.45" x14ac:dyDescent="0.3">
      <c r="A14" s="1"/>
      <c r="B14" s="1"/>
    </row>
    <row r="15" spans="1:9" x14ac:dyDescent="0.25">
      <c r="A15" s="1" t="s">
        <v>8</v>
      </c>
      <c r="B15" s="1"/>
    </row>
    <row r="16" spans="1:9" x14ac:dyDescent="0.25">
      <c r="A16" s="1" t="s">
        <v>11</v>
      </c>
      <c r="B16" s="1"/>
    </row>
    <row r="17" spans="1:2" x14ac:dyDescent="0.25">
      <c r="A17" s="1"/>
      <c r="B17" s="1"/>
    </row>
    <row r="18" spans="1:2" x14ac:dyDescent="0.25">
      <c r="A18" s="1" t="s">
        <v>14</v>
      </c>
      <c r="B18" s="1"/>
    </row>
    <row r="19" spans="1:2" x14ac:dyDescent="0.25">
      <c r="A19" s="1"/>
      <c r="B19" s="1"/>
    </row>
    <row r="20" spans="1:2" x14ac:dyDescent="0.25">
      <c r="A20" s="1" t="s">
        <v>10</v>
      </c>
      <c r="B20" s="1"/>
    </row>
    <row r="21" spans="1:2" x14ac:dyDescent="0.25">
      <c r="A21" s="1"/>
      <c r="B21" s="1"/>
    </row>
    <row r="22" spans="1:2" x14ac:dyDescent="0.25">
      <c r="A22" s="1" t="s">
        <v>12</v>
      </c>
      <c r="B22" s="1"/>
    </row>
    <row r="23" spans="1:2" x14ac:dyDescent="0.25">
      <c r="A23" s="1"/>
      <c r="B23" s="1"/>
    </row>
    <row r="24" spans="1:2" x14ac:dyDescent="0.25">
      <c r="A24" s="1" t="s">
        <v>13</v>
      </c>
      <c r="B24" s="1"/>
    </row>
    <row r="28" spans="1:2" x14ac:dyDescent="0.25">
      <c r="A28" s="1"/>
      <c r="B28" s="1"/>
    </row>
    <row r="29" spans="1:2" x14ac:dyDescent="0.25">
      <c r="A29" s="1"/>
      <c r="B29" s="1"/>
    </row>
    <row r="30" spans="1:2" x14ac:dyDescent="0.25">
      <c r="A30" s="1"/>
      <c r="B30" s="1"/>
    </row>
    <row r="31" spans="1:2" x14ac:dyDescent="0.25">
      <c r="A31" s="1"/>
      <c r="B31" s="1"/>
    </row>
    <row r="32" spans="1:2" x14ac:dyDescent="0.25">
      <c r="A32" s="1"/>
      <c r="B32" s="1"/>
    </row>
    <row r="33" spans="1:2" x14ac:dyDescent="0.25">
      <c r="A33" s="1"/>
      <c r="B33" s="1"/>
    </row>
    <row r="34" spans="1:2" x14ac:dyDescent="0.25">
      <c r="A34" s="1"/>
      <c r="B34" s="1"/>
    </row>
    <row r="35" spans="1:2" x14ac:dyDescent="0.25">
      <c r="A35" s="1"/>
      <c r="B35" s="1"/>
    </row>
    <row r="36" spans="1:2" x14ac:dyDescent="0.25">
      <c r="A36" s="1"/>
      <c r="B36" s="1"/>
    </row>
  </sheetData>
  <mergeCells count="8">
    <mergeCell ref="A2:I2"/>
    <mergeCell ref="A5:A6"/>
    <mergeCell ref="C5:D5"/>
    <mergeCell ref="E5:F5"/>
    <mergeCell ref="G5:H5"/>
    <mergeCell ref="I5:I6"/>
    <mergeCell ref="B5:B6"/>
    <mergeCell ref="A3:I3"/>
  </mergeCells>
  <pageMargins left="0.7" right="0.7" top="0.75" bottom="0.75" header="0.3" footer="0.3"/>
  <pageSetup paperSize="9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Сводный расчет</vt:lpstr>
      <vt:lpstr>'Сводный расчет'!Область_печати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bannova</dc:creator>
  <cp:lastModifiedBy>Вероника М. Бычкова</cp:lastModifiedBy>
  <cp:lastPrinted>2018-12-14T06:40:00Z</cp:lastPrinted>
  <dcterms:created xsi:type="dcterms:W3CDTF">2015-09-09T15:05:25Z</dcterms:created>
  <dcterms:modified xsi:type="dcterms:W3CDTF">2018-12-17T13:32:07Z</dcterms:modified>
</cp:coreProperties>
</file>